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Tax Statistics\2017\Internet\"/>
    </mc:Choice>
  </mc:AlternateContent>
  <bookViews>
    <workbookView xWindow="0" yWindow="0" windowWidth="12800" windowHeight="7080"/>
  </bookViews>
  <sheets>
    <sheet name="Table 1" sheetId="1" r:id="rId1"/>
  </sheets>
  <externalReferences>
    <externalReference r:id="rId2"/>
  </externalReferences>
  <definedNames>
    <definedName name="_xlnm.Print_Area" localSheetId="0">'Table 1'!$A$1:$H$38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9" i="1" l="1"/>
  <c r="G29" i="1" s="1"/>
  <c r="E28" i="1"/>
  <c r="G28" i="1" s="1"/>
  <c r="E27" i="1"/>
  <c r="G27" i="1" s="1"/>
  <c r="E26" i="1"/>
  <c r="G26" i="1" s="1"/>
  <c r="E23" i="1"/>
  <c r="G23" i="1" s="1"/>
  <c r="E22" i="1"/>
  <c r="G22" i="1" s="1"/>
  <c r="E19" i="1"/>
  <c r="G19" i="1" s="1"/>
  <c r="E18" i="1"/>
  <c r="G18" i="1" s="1"/>
  <c r="E17" i="1"/>
  <c r="G17" i="1" s="1"/>
  <c r="E16" i="1"/>
  <c r="G16" i="1" s="1"/>
  <c r="E13" i="1"/>
  <c r="G13" i="1" s="1"/>
  <c r="E12" i="1"/>
  <c r="G12" i="1" s="1"/>
  <c r="E11" i="1"/>
  <c r="G11" i="1" s="1"/>
  <c r="E10" i="1"/>
  <c r="G10" i="1" s="1"/>
  <c r="E9" i="1"/>
  <c r="G9" i="1" s="1"/>
  <c r="E8" i="1"/>
  <c r="G8" i="1" s="1"/>
  <c r="A3" i="1"/>
  <c r="E32" i="1" l="1"/>
  <c r="G32" i="1" s="1"/>
</calcChain>
</file>

<file path=xl/sharedStrings.xml><?xml version="1.0" encoding="utf-8"?>
<sst xmlns="http://schemas.openxmlformats.org/spreadsheetml/2006/main" count="31" uniqueCount="27">
  <si>
    <t>Table 1</t>
  </si>
  <si>
    <t>SUMMARY OF WASHINGTON STATE TAX COLLECTIONS</t>
  </si>
  <si>
    <t>Fiscal Year</t>
  </si>
  <si>
    <t>Percent</t>
  </si>
  <si>
    <r>
      <t xml:space="preserve">State Tax Source </t>
    </r>
    <r>
      <rPr>
        <b/>
        <vertAlign val="superscript"/>
        <sz val="11"/>
        <rFont val="Calibri"/>
        <family val="2"/>
        <scheme val="minor"/>
      </rPr>
      <t>1</t>
    </r>
  </si>
  <si>
    <t>Change</t>
  </si>
  <si>
    <t>Sales Taxes</t>
  </si>
  <si>
    <t>Retail sales and use</t>
  </si>
  <si>
    <t>%</t>
  </si>
  <si>
    <t>Motor fuels</t>
  </si>
  <si>
    <t>Alcoholic beverages</t>
  </si>
  <si>
    <t>Cigarette and tobacco</t>
  </si>
  <si>
    <t>Marijuana</t>
  </si>
  <si>
    <t>Other</t>
  </si>
  <si>
    <t>Gross Receipts Taxes</t>
  </si>
  <si>
    <t>Business and occupation</t>
  </si>
  <si>
    <t>Public utility</t>
  </si>
  <si>
    <t>Insurance premiums</t>
  </si>
  <si>
    <t>Property &amp; In-lieu Taxes</t>
  </si>
  <si>
    <t>State property tax</t>
  </si>
  <si>
    <t>Other State Taxes</t>
  </si>
  <si>
    <t>Estate</t>
  </si>
  <si>
    <t>Real estate excise</t>
  </si>
  <si>
    <t>Hazardous substance</t>
  </si>
  <si>
    <t>All other taxes</t>
  </si>
  <si>
    <t>TOTAL STATE TAXES</t>
  </si>
  <si>
    <r>
      <rPr>
        <b/>
        <vertAlign val="superscript"/>
        <sz val="9"/>
        <rFont val="Calibri"/>
        <family val="2"/>
        <scheme val="minor"/>
      </rPr>
      <t>1</t>
    </r>
    <r>
      <rPr>
        <b/>
        <sz val="9"/>
        <rFont val="Calibri"/>
        <family val="2"/>
        <scheme val="minor"/>
      </rPr>
      <t>Excludes local taxes; see Table 2 for detailed data.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</si>
</sst>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6" formatCode="&quot;$&quot;#,##0_);[Red]\(&quot;$&quot;#,##0\)"/>
    <numFmt numFmtId="164" formatCode="&quot;$&quot;#,##0"/>
    <numFmt numFmtId="165" formatCode="#,##0.0_);\(#,##0.0\)"/>
    <numFmt numFmtId="166" formatCode="0.0_);\(0.0\)"/>
  </numFmts>
  <fonts count="9" x14ac:knownFonts="1">
    <font>
      <sz val="10"/>
      <name val="Arial"/>
      <family val="2"/>
    </font>
    <font>
      <b/>
      <sz val="14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b/>
      <vertAlign val="superscript"/>
      <sz val="11"/>
      <name val="Calibri"/>
      <family val="2"/>
      <scheme val="minor"/>
    </font>
    <font>
      <b/>
      <u/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vertAlign val="superscript"/>
      <sz val="9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1" xfId="0" applyFont="1" applyBorder="1" applyAlignment="1">
      <alignment horizontal="center"/>
    </xf>
    <xf numFmtId="0" fontId="2" fillId="0" borderId="0" xfId="0" applyFont="1"/>
    <xf numFmtId="0" fontId="1" fillId="0" borderId="2" xfId="0" applyFont="1" applyBorder="1" applyAlignment="1">
      <alignment horizontal="center"/>
    </xf>
    <xf numFmtId="0" fontId="1" fillId="0" borderId="0" xfId="0" applyFont="1" applyBorder="1" applyAlignme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2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5" fillId="0" borderId="0" xfId="0" applyFont="1"/>
    <xf numFmtId="0" fontId="6" fillId="0" borderId="0" xfId="0" applyFont="1"/>
    <xf numFmtId="164" fontId="6" fillId="0" borderId="0" xfId="0" applyNumberFormat="1" applyFont="1"/>
    <xf numFmtId="6" fontId="6" fillId="0" borderId="0" xfId="0" applyNumberFormat="1" applyFont="1"/>
    <xf numFmtId="165" fontId="6" fillId="0" borderId="0" xfId="0" applyNumberFormat="1" applyFont="1"/>
    <xf numFmtId="10" fontId="3" fillId="0" borderId="0" xfId="0" applyNumberFormat="1" applyFont="1"/>
    <xf numFmtId="3" fontId="6" fillId="0" borderId="0" xfId="0" applyNumberFormat="1" applyFont="1"/>
    <xf numFmtId="3" fontId="3" fillId="0" borderId="0" xfId="0" applyNumberFormat="1" applyFont="1"/>
    <xf numFmtId="164" fontId="3" fillId="0" borderId="0" xfId="0" applyNumberFormat="1" applyFont="1"/>
    <xf numFmtId="166" fontId="7" fillId="0" borderId="0" xfId="0" applyNumberFormat="1" applyFont="1"/>
    <xf numFmtId="0" fontId="7" fillId="0" borderId="0" xfId="0" applyFont="1"/>
    <xf numFmtId="164" fontId="6" fillId="0" borderId="1" xfId="0" applyNumberFormat="1" applyFont="1" applyBorder="1"/>
    <xf numFmtId="166" fontId="7" fillId="0" borderId="1" xfId="0" applyNumberFormat="1" applyFont="1" applyBorder="1"/>
    <xf numFmtId="0" fontId="6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ax%20Statistics/2017/Table%201%20templa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1 raw data"/>
      <sheetName val="Table 1"/>
    </sheetNames>
    <sheetDataSet>
      <sheetData sheetId="0">
        <row r="6">
          <cell r="C6">
            <v>10197712266.131443</v>
          </cell>
        </row>
        <row r="9">
          <cell r="C9">
            <v>1812675693</v>
          </cell>
        </row>
        <row r="13">
          <cell r="C13">
            <v>355287646.01000005</v>
          </cell>
        </row>
        <row r="18">
          <cell r="C18">
            <v>314459754</v>
          </cell>
        </row>
        <row r="19">
          <cell r="C19">
            <v>430335781.06999999</v>
          </cell>
        </row>
        <row r="22">
          <cell r="C22">
            <v>113020070.09</v>
          </cell>
        </row>
        <row r="31">
          <cell r="C31">
            <v>3826274280.4603324</v>
          </cell>
        </row>
        <row r="32">
          <cell r="C32">
            <v>425984787.42754644</v>
          </cell>
        </row>
        <row r="33">
          <cell r="C33">
            <v>603962778.83000004</v>
          </cell>
        </row>
        <row r="34">
          <cell r="C34">
            <v>13222166.970000001</v>
          </cell>
        </row>
        <row r="38">
          <cell r="C38">
            <v>2099210614.8400002</v>
          </cell>
        </row>
        <row r="39">
          <cell r="C39">
            <v>103720542.47</v>
          </cell>
        </row>
        <row r="49">
          <cell r="C49">
            <v>168710383.16000003</v>
          </cell>
        </row>
        <row r="50">
          <cell r="C50">
            <v>1088608764.25</v>
          </cell>
        </row>
        <row r="51">
          <cell r="C51">
            <v>123638421.34000002</v>
          </cell>
        </row>
        <row r="52">
          <cell r="C52">
            <v>366345690.08067775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tabSelected="1" zoomScaleNormal="100" workbookViewId="0">
      <selection activeCell="J13" sqref="J13"/>
    </sheetView>
  </sheetViews>
  <sheetFormatPr defaultColWidth="9.1796875" defaultRowHeight="13" x14ac:dyDescent="0.3"/>
  <cols>
    <col min="1" max="1" width="4.453125" style="2" customWidth="1"/>
    <col min="2" max="2" width="17.453125" style="2" bestFit="1" customWidth="1"/>
    <col min="3" max="3" width="10.1796875" style="2" bestFit="1" customWidth="1"/>
    <col min="4" max="4" width="8.54296875" style="2" customWidth="1"/>
    <col min="5" max="5" width="9.54296875" style="2" bestFit="1" customWidth="1"/>
    <col min="6" max="6" width="8.54296875" style="2" customWidth="1"/>
    <col min="7" max="7" width="5.54296875" style="2" bestFit="1" customWidth="1"/>
    <col min="8" max="8" width="2.453125" style="2" customWidth="1"/>
    <col min="9" max="9" width="11.453125" style="2" bestFit="1" customWidth="1"/>
    <col min="10" max="10" width="12.453125" style="2" bestFit="1" customWidth="1"/>
    <col min="11" max="11" width="9.1796875" style="2"/>
    <col min="12" max="12" width="12.453125" style="2" bestFit="1" customWidth="1"/>
    <col min="13" max="16384" width="9.1796875" style="2"/>
  </cols>
  <sheetData>
    <row r="1" spans="1:10" ht="18.5" x14ac:dyDescent="0.45">
      <c r="A1" s="1" t="s">
        <v>0</v>
      </c>
      <c r="B1" s="1"/>
      <c r="C1" s="1"/>
      <c r="D1" s="1"/>
      <c r="E1" s="1"/>
      <c r="F1" s="1"/>
      <c r="G1" s="1"/>
      <c r="H1" s="1"/>
    </row>
    <row r="2" spans="1:10" ht="24" customHeight="1" x14ac:dyDescent="0.45">
      <c r="A2" s="3" t="s">
        <v>1</v>
      </c>
      <c r="B2" s="3"/>
      <c r="C2" s="3"/>
      <c r="D2" s="3"/>
      <c r="E2" s="3"/>
      <c r="F2" s="3"/>
      <c r="G2" s="3"/>
      <c r="H2" s="3"/>
    </row>
    <row r="3" spans="1:10" ht="25.5" customHeight="1" x14ac:dyDescent="0.45">
      <c r="A3" s="1" t="str">
        <f>"Fiscal Years " &amp;C5&amp; " and " &amp;E5&amp;" ($000)"</f>
        <v>Fiscal Years 2016 and 2017 ($000)</v>
      </c>
      <c r="B3" s="1"/>
      <c r="C3" s="1"/>
      <c r="D3" s="1"/>
      <c r="E3" s="1"/>
      <c r="F3" s="1"/>
      <c r="G3" s="1"/>
      <c r="H3" s="1"/>
      <c r="I3" s="4"/>
    </row>
    <row r="4" spans="1:10" ht="14.5" x14ac:dyDescent="0.35">
      <c r="C4" s="5" t="s">
        <v>2</v>
      </c>
      <c r="D4" s="6"/>
      <c r="E4" s="5" t="s">
        <v>2</v>
      </c>
      <c r="G4" s="7" t="s">
        <v>3</v>
      </c>
      <c r="H4" s="7"/>
    </row>
    <row r="5" spans="1:10" ht="16.5" x14ac:dyDescent="0.35">
      <c r="A5" s="8" t="s">
        <v>4</v>
      </c>
      <c r="B5" s="8"/>
      <c r="C5" s="9">
        <v>2016</v>
      </c>
      <c r="D5" s="8"/>
      <c r="E5" s="9">
        <v>2017</v>
      </c>
      <c r="F5" s="10"/>
      <c r="G5" s="11" t="s">
        <v>5</v>
      </c>
      <c r="H5" s="11"/>
    </row>
    <row r="6" spans="1:10" ht="15.75" customHeight="1" x14ac:dyDescent="0.3"/>
    <row r="7" spans="1:10" s="6" customFormat="1" ht="12.25" customHeight="1" x14ac:dyDescent="0.35">
      <c r="A7" s="12" t="s">
        <v>6</v>
      </c>
      <c r="B7" s="12"/>
      <c r="C7" s="13"/>
      <c r="D7" s="13"/>
      <c r="E7" s="13"/>
      <c r="F7" s="13"/>
      <c r="G7" s="13"/>
      <c r="H7" s="13"/>
    </row>
    <row r="8" spans="1:10" s="6" customFormat="1" ht="12.25" customHeight="1" x14ac:dyDescent="0.35">
      <c r="A8" s="13"/>
      <c r="B8" s="13" t="s">
        <v>7</v>
      </c>
      <c r="C8" s="14">
        <v>9623502.2952000014</v>
      </c>
      <c r="D8" s="13"/>
      <c r="E8" s="14">
        <f>'[1]Table 1 raw data'!C6/1000</f>
        <v>10197712.266131444</v>
      </c>
      <c r="F8" s="15"/>
      <c r="G8" s="16">
        <f t="shared" ref="G8:G13" si="0">(E8/C8-1)*100</f>
        <v>5.9667463395093323</v>
      </c>
      <c r="H8" s="13" t="s">
        <v>8</v>
      </c>
      <c r="I8" s="17"/>
    </row>
    <row r="9" spans="1:10" s="6" customFormat="1" ht="12.25" customHeight="1" x14ac:dyDescent="0.35">
      <c r="A9" s="13"/>
      <c r="B9" s="13" t="s">
        <v>9</v>
      </c>
      <c r="C9" s="18">
        <v>1436773.497</v>
      </c>
      <c r="D9" s="13"/>
      <c r="E9" s="18">
        <f>'[1]Table 1 raw data'!C9/1000</f>
        <v>1812675.693</v>
      </c>
      <c r="F9" s="18"/>
      <c r="G9" s="16">
        <f t="shared" si="0"/>
        <v>26.162940559864744</v>
      </c>
      <c r="H9" s="13"/>
      <c r="J9" s="19"/>
    </row>
    <row r="10" spans="1:10" s="6" customFormat="1" ht="12.25" customHeight="1" x14ac:dyDescent="0.35">
      <c r="A10" s="13"/>
      <c r="B10" s="13" t="s">
        <v>10</v>
      </c>
      <c r="C10" s="18">
        <v>345424.90620000003</v>
      </c>
      <c r="D10" s="13"/>
      <c r="E10" s="18">
        <f>'[1]Table 1 raw data'!C13/1000</f>
        <v>355287.64601000003</v>
      </c>
      <c r="F10" s="18"/>
      <c r="G10" s="16">
        <f t="shared" si="0"/>
        <v>2.8552486033793789</v>
      </c>
      <c r="H10" s="13"/>
    </row>
    <row r="11" spans="1:10" s="6" customFormat="1" ht="12.25" customHeight="1" x14ac:dyDescent="0.35">
      <c r="A11" s="13"/>
      <c r="B11" s="13" t="s">
        <v>11</v>
      </c>
      <c r="C11" s="18">
        <v>443127.83653000003</v>
      </c>
      <c r="D11" s="13"/>
      <c r="E11" s="18">
        <f>'[1]Table 1 raw data'!C19/1000</f>
        <v>430335.78106999997</v>
      </c>
      <c r="F11" s="18"/>
      <c r="G11" s="16">
        <f t="shared" si="0"/>
        <v>-2.8867641356432938</v>
      </c>
      <c r="H11" s="13"/>
    </row>
    <row r="12" spans="1:10" s="6" customFormat="1" ht="12.25" customHeight="1" x14ac:dyDescent="0.35">
      <c r="A12" s="13"/>
      <c r="B12" s="13" t="s">
        <v>12</v>
      </c>
      <c r="C12" s="18">
        <v>185761.74094999998</v>
      </c>
      <c r="D12" s="13"/>
      <c r="E12" s="18">
        <f>'[1]Table 1 raw data'!C18/1000</f>
        <v>314459.75400000002</v>
      </c>
      <c r="F12" s="18"/>
      <c r="G12" s="16">
        <f t="shared" si="0"/>
        <v>69.281226797201839</v>
      </c>
      <c r="H12" s="13"/>
    </row>
    <row r="13" spans="1:10" s="6" customFormat="1" ht="12.25" customHeight="1" x14ac:dyDescent="0.35">
      <c r="A13" s="13"/>
      <c r="B13" s="13" t="s">
        <v>13</v>
      </c>
      <c r="C13" s="18">
        <v>109835.09446999998</v>
      </c>
      <c r="D13" s="13"/>
      <c r="E13" s="18">
        <f>'[1]Table 1 raw data'!C22/1000</f>
        <v>113020.07009000001</v>
      </c>
      <c r="F13" s="18"/>
      <c r="G13" s="16">
        <f t="shared" si="0"/>
        <v>2.8997795607759613</v>
      </c>
      <c r="H13" s="13"/>
      <c r="I13" s="20"/>
    </row>
    <row r="14" spans="1:10" s="6" customFormat="1" ht="12.25" customHeight="1" x14ac:dyDescent="0.35">
      <c r="A14" s="13"/>
      <c r="B14" s="13"/>
      <c r="C14" s="18"/>
      <c r="D14" s="13"/>
      <c r="E14" s="18"/>
      <c r="F14" s="13"/>
      <c r="G14" s="21"/>
      <c r="H14" s="13"/>
    </row>
    <row r="15" spans="1:10" s="6" customFormat="1" ht="12.25" customHeight="1" x14ac:dyDescent="0.35">
      <c r="A15" s="12" t="s">
        <v>14</v>
      </c>
      <c r="B15" s="12"/>
      <c r="C15" s="18"/>
      <c r="D15" s="13"/>
      <c r="E15" s="18"/>
      <c r="F15" s="13"/>
      <c r="G15" s="21"/>
      <c r="H15" s="13"/>
    </row>
    <row r="16" spans="1:10" s="6" customFormat="1" ht="12.25" customHeight="1" x14ac:dyDescent="0.35">
      <c r="A16" s="13"/>
      <c r="B16" s="13" t="s">
        <v>15</v>
      </c>
      <c r="C16" s="18">
        <v>3633250.3530299999</v>
      </c>
      <c r="D16" s="13"/>
      <c r="E16" s="18">
        <f>'[1]Table 1 raw data'!C31/1000</f>
        <v>3826274.2804603325</v>
      </c>
      <c r="F16" s="18"/>
      <c r="G16" s="16">
        <f>(E16/C16-1)*100</f>
        <v>5.3127064934943791</v>
      </c>
      <c r="H16" s="13"/>
    </row>
    <row r="17" spans="1:10" s="6" customFormat="1" ht="12.25" customHeight="1" x14ac:dyDescent="0.35">
      <c r="A17" s="13"/>
      <c r="B17" s="13" t="s">
        <v>16</v>
      </c>
      <c r="C17" s="18">
        <v>420623.01260000002</v>
      </c>
      <c r="D17" s="13"/>
      <c r="E17" s="18">
        <f>'[1]Table 1 raw data'!C32/1000</f>
        <v>425984.78742754646</v>
      </c>
      <c r="F17" s="18"/>
      <c r="G17" s="16">
        <f>(E17/C17-1)*100</f>
        <v>1.2747221780386342</v>
      </c>
      <c r="H17" s="13"/>
    </row>
    <row r="18" spans="1:10" s="6" customFormat="1" ht="12.25" customHeight="1" x14ac:dyDescent="0.35">
      <c r="A18" s="13"/>
      <c r="B18" s="13" t="s">
        <v>17</v>
      </c>
      <c r="C18" s="18">
        <v>534663.14147000003</v>
      </c>
      <c r="D18" s="13"/>
      <c r="E18" s="18">
        <f>'[1]Table 1 raw data'!C33/1000</f>
        <v>603962.77883000008</v>
      </c>
      <c r="F18" s="18"/>
      <c r="G18" s="16">
        <f>(E18/C18-1)*100</f>
        <v>12.961364265632369</v>
      </c>
      <c r="H18" s="13"/>
      <c r="J18" s="19"/>
    </row>
    <row r="19" spans="1:10" s="6" customFormat="1" ht="12.25" customHeight="1" x14ac:dyDescent="0.35">
      <c r="A19" s="13"/>
      <c r="B19" s="13" t="s">
        <v>13</v>
      </c>
      <c r="C19" s="18">
        <v>12980.359289999999</v>
      </c>
      <c r="D19" s="13"/>
      <c r="E19" s="18">
        <f>'[1]Table 1 raw data'!C34/1000</f>
        <v>13222.16697</v>
      </c>
      <c r="F19" s="18"/>
      <c r="G19" s="16">
        <f>(E19/C19-1)*100</f>
        <v>1.862873550705868</v>
      </c>
      <c r="H19" s="13"/>
      <c r="I19" s="19"/>
    </row>
    <row r="20" spans="1:10" s="6" customFormat="1" ht="12.25" customHeight="1" x14ac:dyDescent="0.35">
      <c r="A20" s="13"/>
      <c r="B20" s="13"/>
      <c r="C20" s="18"/>
      <c r="D20" s="13"/>
      <c r="E20" s="18"/>
      <c r="F20" s="13"/>
      <c r="G20" s="21"/>
      <c r="H20" s="13"/>
    </row>
    <row r="21" spans="1:10" s="6" customFormat="1" ht="12.25" customHeight="1" x14ac:dyDescent="0.35">
      <c r="A21" s="12" t="s">
        <v>18</v>
      </c>
      <c r="B21" s="12"/>
      <c r="C21" s="18"/>
      <c r="D21" s="13"/>
      <c r="E21" s="18"/>
      <c r="F21" s="13"/>
      <c r="G21" s="21"/>
      <c r="H21" s="13"/>
    </row>
    <row r="22" spans="1:10" s="6" customFormat="1" ht="12.25" customHeight="1" x14ac:dyDescent="0.35">
      <c r="A22" s="13"/>
      <c r="B22" s="13" t="s">
        <v>19</v>
      </c>
      <c r="C22" s="18">
        <v>2061206.3571300001</v>
      </c>
      <c r="D22" s="13"/>
      <c r="E22" s="18">
        <f>'[1]Table 1 raw data'!C38/1000</f>
        <v>2099210.6148399999</v>
      </c>
      <c r="F22" s="18"/>
      <c r="G22" s="16">
        <f>(E22/C22-1)*100</f>
        <v>1.843787138465669</v>
      </c>
      <c r="H22" s="13"/>
    </row>
    <row r="23" spans="1:10" s="6" customFormat="1" ht="12.25" customHeight="1" x14ac:dyDescent="0.35">
      <c r="A23" s="13"/>
      <c r="B23" s="13" t="s">
        <v>13</v>
      </c>
      <c r="C23" s="18">
        <v>100907.49208</v>
      </c>
      <c r="D23" s="13"/>
      <c r="E23" s="18">
        <f>'[1]Table 1 raw data'!C39/1000</f>
        <v>103720.54247</v>
      </c>
      <c r="F23" s="18"/>
      <c r="G23" s="16">
        <f>(E23/C23-1)*100</f>
        <v>2.7877517635358506</v>
      </c>
      <c r="H23" s="13"/>
      <c r="I23" s="19"/>
      <c r="J23" s="19"/>
    </row>
    <row r="24" spans="1:10" s="6" customFormat="1" ht="12.25" customHeight="1" x14ac:dyDescent="0.35">
      <c r="A24" s="13"/>
      <c r="B24" s="13"/>
      <c r="C24" s="18"/>
      <c r="D24" s="13"/>
      <c r="E24" s="18"/>
      <c r="F24" s="13"/>
      <c r="G24" s="22"/>
      <c r="H24" s="13"/>
    </row>
    <row r="25" spans="1:10" s="6" customFormat="1" ht="12.25" customHeight="1" x14ac:dyDescent="0.35">
      <c r="A25" s="12" t="s">
        <v>20</v>
      </c>
      <c r="B25" s="12"/>
      <c r="C25" s="18"/>
      <c r="D25" s="13"/>
      <c r="E25" s="18"/>
      <c r="F25" s="13"/>
      <c r="G25" s="22"/>
      <c r="H25" s="13"/>
    </row>
    <row r="26" spans="1:10" s="6" customFormat="1" ht="12.25" customHeight="1" x14ac:dyDescent="0.35">
      <c r="A26" s="13"/>
      <c r="B26" s="13" t="s">
        <v>21</v>
      </c>
      <c r="C26" s="18">
        <v>134679.64059999998</v>
      </c>
      <c r="D26" s="13"/>
      <c r="E26" s="18">
        <f>'[1]Table 1 raw data'!C49/1000</f>
        <v>168710.38316000003</v>
      </c>
      <c r="F26" s="18"/>
      <c r="G26" s="16">
        <f>(E26/C26-1)*100</f>
        <v>25.267919047298125</v>
      </c>
      <c r="H26" s="13"/>
      <c r="J26" s="19"/>
    </row>
    <row r="27" spans="1:10" s="6" customFormat="1" ht="12.25" customHeight="1" x14ac:dyDescent="0.35">
      <c r="A27" s="13"/>
      <c r="B27" s="13" t="s">
        <v>22</v>
      </c>
      <c r="C27" s="18">
        <v>959492.26521999994</v>
      </c>
      <c r="D27" s="13"/>
      <c r="E27" s="18">
        <f>'[1]Table 1 raw data'!C50/1000</f>
        <v>1088608.76425</v>
      </c>
      <c r="F27" s="18"/>
      <c r="G27" s="16">
        <f>(E27/C27-1)*100</f>
        <v>13.456752462761678</v>
      </c>
      <c r="H27" s="13"/>
    </row>
    <row r="28" spans="1:10" s="6" customFormat="1" ht="12.25" customHeight="1" x14ac:dyDescent="0.35">
      <c r="A28" s="13"/>
      <c r="B28" s="13" t="s">
        <v>23</v>
      </c>
      <c r="C28" s="18">
        <v>113224.67087999999</v>
      </c>
      <c r="D28" s="13"/>
      <c r="E28" s="18">
        <f>'[1]Table 1 raw data'!C51/1000</f>
        <v>123638.42134000002</v>
      </c>
      <c r="F28" s="18"/>
      <c r="G28" s="16">
        <f>(E28/C28-1)*100</f>
        <v>9.1974217094761279</v>
      </c>
      <c r="H28" s="13"/>
    </row>
    <row r="29" spans="1:10" s="6" customFormat="1" ht="12.25" customHeight="1" x14ac:dyDescent="0.35">
      <c r="A29" s="13"/>
      <c r="B29" s="13" t="s">
        <v>24</v>
      </c>
      <c r="C29" s="18">
        <v>254223.28527999998</v>
      </c>
      <c r="D29" s="13"/>
      <c r="E29" s="18">
        <f>'[1]Table 1 raw data'!C52/1000</f>
        <v>366345.69008067774</v>
      </c>
      <c r="F29" s="18"/>
      <c r="G29" s="16">
        <f>(E29/C29-1)*100</f>
        <v>44.103908372196045</v>
      </c>
      <c r="H29" s="13"/>
    </row>
    <row r="30" spans="1:10" s="6" customFormat="1" ht="12.25" customHeight="1" x14ac:dyDescent="0.35">
      <c r="A30" s="13"/>
      <c r="B30" s="13"/>
      <c r="C30" s="23"/>
      <c r="D30" s="13"/>
      <c r="E30" s="23"/>
      <c r="F30" s="13"/>
      <c r="G30" s="24"/>
      <c r="H30" s="13"/>
    </row>
    <row r="31" spans="1:10" s="6" customFormat="1" ht="12.25" customHeight="1" x14ac:dyDescent="0.35">
      <c r="A31" s="13"/>
      <c r="B31" s="13"/>
      <c r="C31" s="14"/>
      <c r="D31" s="13"/>
      <c r="E31" s="14"/>
      <c r="F31" s="13"/>
      <c r="G31" s="21"/>
      <c r="H31" s="13"/>
    </row>
    <row r="32" spans="1:10" s="6" customFormat="1" ht="12.25" customHeight="1" x14ac:dyDescent="0.35">
      <c r="A32" s="13"/>
      <c r="B32" s="13" t="s">
        <v>25</v>
      </c>
      <c r="C32" s="14">
        <v>20369675.947930001</v>
      </c>
      <c r="D32" s="13"/>
      <c r="E32" s="14">
        <f>SUM(E8:E29)</f>
        <v>22043169.640129998</v>
      </c>
      <c r="F32" s="15"/>
      <c r="G32" s="16">
        <f>(E32/C32-1)*100</f>
        <v>8.2156127396325154</v>
      </c>
      <c r="H32" s="13" t="s">
        <v>8</v>
      </c>
    </row>
    <row r="33" spans="1:8" s="6" customFormat="1" ht="12.25" customHeight="1" x14ac:dyDescent="0.35">
      <c r="A33" s="25"/>
      <c r="B33" s="25"/>
      <c r="C33" s="25"/>
      <c r="D33" s="25"/>
      <c r="E33" s="25"/>
      <c r="F33" s="25"/>
      <c r="G33" s="25"/>
      <c r="H33" s="25"/>
    </row>
    <row r="34" spans="1:8" s="6" customFormat="1" ht="21.75" customHeight="1" x14ac:dyDescent="0.35">
      <c r="A34" s="13" t="s">
        <v>26</v>
      </c>
      <c r="B34" s="13"/>
      <c r="C34" s="13"/>
      <c r="D34" s="13"/>
      <c r="E34" s="13"/>
      <c r="F34" s="13"/>
      <c r="G34" s="13"/>
      <c r="H34" s="13"/>
    </row>
    <row r="35" spans="1:8" ht="8.5" customHeight="1" x14ac:dyDescent="0.35">
      <c r="B35" s="6"/>
      <c r="C35" s="6"/>
      <c r="D35" s="6"/>
    </row>
    <row r="36" spans="1:8" ht="14.5" x14ac:dyDescent="0.35">
      <c r="A36" s="6"/>
    </row>
    <row r="37" spans="1:8" ht="14.5" x14ac:dyDescent="0.35">
      <c r="A37" s="6"/>
    </row>
    <row r="38" spans="1:8" ht="14.5" x14ac:dyDescent="0.35">
      <c r="A38" s="6"/>
    </row>
  </sheetData>
  <mergeCells count="5">
    <mergeCell ref="A1:H1"/>
    <mergeCell ref="A2:H2"/>
    <mergeCell ref="A3:H3"/>
    <mergeCell ref="G4:H4"/>
    <mergeCell ref="G5:H5"/>
  </mergeCells>
  <printOptions horizontalCentered="1"/>
  <pageMargins left="1" right="1" top="1" bottom="0.75" header="0.5" footer="0.25"/>
  <pageSetup orientation="portrait" useFirstPageNumber="1" r:id="rId1"/>
  <headerFooter alignWithMargins="0">
    <oddFooter>&amp;C&amp;N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 1</vt:lpstr>
      <vt:lpstr>'Table 1'!Print_Area</vt:lpstr>
    </vt:vector>
  </TitlesOfParts>
  <Company>Department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Brown, Diana (DOR)</dc:creator>
  <cp:lastModifiedBy>Brown, Diana (DOR)</cp:lastModifiedBy>
  <dcterms:created xsi:type="dcterms:W3CDTF">2018-01-03T20:55:56Z</dcterms:created>
  <dcterms:modified xsi:type="dcterms:W3CDTF">2018-01-03T20:56:39Z</dcterms:modified>
</cp:coreProperties>
</file>