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08A9408-96F3-41CD-B551-0ABBBB8FA104}" xr6:coauthVersionLast="47" xr6:coauthVersionMax="47" xr10:uidLastSave="{00000000-0000-0000-0000-000000000000}"/>
  <bookViews>
    <workbookView xWindow="-108" yWindow="-108" windowWidth="23256" windowHeight="12576" xr2:uid="{BF8727E0-5DF1-49EF-ACFE-4A0E80047724}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H42" i="1"/>
  <c r="J45" i="1" s="1"/>
  <c r="G42" i="1"/>
  <c r="I45" i="1" s="1"/>
  <c r="F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E42" i="1" s="1"/>
  <c r="J43" i="1" l="1"/>
  <c r="J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<sst xmlns="http://schemas.openxmlformats.org/spreadsheetml/2006/main" count="55" uniqueCount="54">
  <si>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</si>
  <si>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</si>
  <si>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</si>
  <si>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20-21</t>
  </si>
  <si>
    <t>21-22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</si>
  <si>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</si>
  <si>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</si>
  <si>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</si>
  <si>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</si>
  <si>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</si>
  <si>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</si>
  <si>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</si>
  <si>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</si>
  <si>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</si>
  <si>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</si>
  <si>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</si>
  <si>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</si>
  <si>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</si>
  <si>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</si>
  <si>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</si>
  <si>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</si>
  <si>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</si>
  <si>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</si>
  <si>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</si>
  <si>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</si>
  <si>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</si>
  <si>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</si>
  <si>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</si>
  <si>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</si>
  <si>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</si>
  <si>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</si>
  <si>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</si>
  <si>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</si>
  <si>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</si>
  <si>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PIERCE*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</si>
  <si>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</si>
  <si>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</si>
  <si>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</si>
  <si>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</si>
  <si>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</si>
  <si>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</si>
  <si>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</si>
  <si>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</si>
  <si>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</si>
  <si>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</si>
  <si>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</si>
  <si>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</si>
  <si>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</si>
  <si>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</si>
  <si>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</si>
  <si>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</si>
  <si>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 Staff and budget numbers reflect adjustments to remove non-assessment functions.                                                                 </t>
  </si>
  <si>
    <t xml:space="preserve"> - 2020 data - 2020 County Statistics for Comparison Report  /  - 2021 data - 2021 County Statistics for Comparison Report and 2021 Progress Report.</t>
  </si>
  <si>
    <t xml:space="preserve">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</si>
</sst>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164" fontId="4" fillId="0" borderId="0" xfId="1" applyFont="1"/>
    <xf numFmtId="164" fontId="6" fillId="0" borderId="0" xfId="1" applyFont="1"/>
    <xf numFmtId="164" fontId="6" fillId="0" borderId="7" xfId="1" applyFont="1" applyBorder="1"/>
    <xf numFmtId="37" fontId="6" fillId="0" borderId="8" xfId="1" applyNumberFormat="1" applyFont="1" applyBorder="1"/>
    <xf numFmtId="2" fontId="6" fillId="0" borderId="7" xfId="1" applyNumberFormat="1" applyFont="1" applyBorder="1"/>
    <xf numFmtId="39" fontId="6" fillId="0" borderId="7" xfId="1" applyNumberFormat="1" applyFont="1" applyBorder="1"/>
    <xf numFmtId="42" fontId="6" fillId="0" borderId="7" xfId="2" applyNumberFormat="1" applyFont="1" applyFill="1" applyBorder="1" applyProtection="1"/>
    <xf numFmtId="165" fontId="6" fillId="0" borderId="7" xfId="3" applyNumberFormat="1" applyFont="1" applyFill="1" applyBorder="1"/>
    <xf numFmtId="164" fontId="6" fillId="0" borderId="9" xfId="1" applyFont="1" applyBorder="1"/>
    <xf numFmtId="37" fontId="6" fillId="0" borderId="10" xfId="1" applyNumberFormat="1" applyFont="1" applyBorder="1"/>
    <xf numFmtId="2" fontId="6" fillId="0" borderId="9" xfId="1" applyNumberFormat="1" applyFont="1" applyBorder="1"/>
    <xf numFmtId="39" fontId="6" fillId="0" borderId="9" xfId="1" applyNumberFormat="1" applyFont="1" applyBorder="1"/>
    <xf numFmtId="42" fontId="6" fillId="0" borderId="9" xfId="2" applyNumberFormat="1" applyFont="1" applyFill="1" applyBorder="1" applyProtection="1"/>
    <xf numFmtId="165" fontId="6" fillId="0" borderId="9" xfId="3" applyNumberFormat="1" applyFont="1" applyFill="1" applyBorder="1"/>
    <xf numFmtId="3" fontId="6" fillId="0" borderId="0" xfId="1" applyNumberFormat="1" applyFont="1"/>
    <xf numFmtId="164" fontId="7" fillId="0" borderId="0" xfId="1" applyFont="1"/>
    <xf numFmtId="164" fontId="6" fillId="0" borderId="11" xfId="1" applyFont="1" applyBorder="1"/>
    <xf numFmtId="37" fontId="6" fillId="0" borderId="12" xfId="1" applyNumberFormat="1" applyFont="1" applyBorder="1"/>
    <xf numFmtId="2" fontId="6" fillId="0" borderId="11" xfId="1" applyNumberFormat="1" applyFont="1" applyBorder="1"/>
    <xf numFmtId="39" fontId="6" fillId="0" borderId="11" xfId="1" applyNumberFormat="1" applyFont="1" applyBorder="1"/>
    <xf numFmtId="42" fontId="6" fillId="0" borderId="11" xfId="2" applyNumberFormat="1" applyFont="1" applyFill="1" applyBorder="1" applyProtection="1"/>
    <xf numFmtId="165" fontId="6" fillId="0" borderId="11" xfId="3" applyNumberFormat="1" applyFont="1" applyFill="1" applyBorder="1"/>
    <xf numFmtId="9" fontId="6" fillId="0" borderId="0" xfId="3" applyFont="1"/>
    <xf numFmtId="0" fontId="8" fillId="0" borderId="0" xfId="5" applyFont="1"/>
    <xf numFmtId="0" fontId="9" fillId="0" borderId="0" xfId="5" applyFont="1"/>
    <xf numFmtId="0" fontId="6" fillId="0" borderId="0" xfId="5"/>
    <xf numFmtId="0" fontId="10" fillId="0" borderId="0" xfId="5" applyFont="1"/>
    <xf numFmtId="164" fontId="6" fillId="0" borderId="0" xfId="1" applyFont="1" applyAlignment="1">
      <alignment horizontal="center"/>
    </xf>
    <xf numFmtId="164" fontId="1" fillId="0" borderId="0" xfId="1" applyFont="1"/>
    <xf numFmtId="164" fontId="3" fillId="2" borderId="1" xfId="1" applyFont="1" applyFill="1" applyBorder="1"/>
    <xf numFmtId="164" fontId="3" fillId="2" borderId="0" xfId="1" applyFont="1" applyFill="1"/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Continuous"/>
    </xf>
    <xf numFmtId="164" fontId="3" fillId="2" borderId="5" xfId="1" applyFont="1" applyFill="1" applyBorder="1" applyAlignment="1">
      <alignment horizontal="center"/>
    </xf>
    <xf numFmtId="164" fontId="5" fillId="2" borderId="0" xfId="1" applyFont="1" applyFill="1" applyAlignment="1">
      <alignment horizontal="center"/>
    </xf>
    <xf numFmtId="164" fontId="5" fillId="2" borderId="6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4" fontId="5" fillId="2" borderId="0" xfId="1" applyFont="1" applyFill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5" fillId="2" borderId="13" xfId="1" applyFont="1" applyFill="1" applyBorder="1"/>
    <xf numFmtId="164" fontId="5" fillId="2" borderId="14" xfId="1" applyFont="1" applyFill="1" applyBorder="1"/>
    <xf numFmtId="2" fontId="5" fillId="2" borderId="14" xfId="1" applyNumberFormat="1" applyFont="1" applyFill="1" applyBorder="1"/>
    <xf numFmtId="2" fontId="5" fillId="2" borderId="15" xfId="1" applyNumberFormat="1" applyFont="1" applyFill="1" applyBorder="1"/>
    <xf numFmtId="2" fontId="5" fillId="2" borderId="14" xfId="4" applyNumberFormat="1" applyFont="1" applyFill="1" applyBorder="1"/>
    <xf numFmtId="42" fontId="5" fillId="2" borderId="15" xfId="2" applyNumberFormat="1" applyFont="1" applyFill="1" applyBorder="1"/>
    <xf numFmtId="165" fontId="5" fillId="2" borderId="14" xfId="3" applyNumberFormat="1" applyFont="1" applyFill="1" applyBorder="1" applyAlignment="1">
      <alignment horizontal="right"/>
    </xf>
    <xf numFmtId="165" fontId="5" fillId="2" borderId="16" xfId="3" applyNumberFormat="1" applyFont="1" applyFill="1" applyBorder="1" applyAlignment="1">
      <alignment horizontal="right"/>
    </xf>
    <xf numFmtId="164" fontId="5" fillId="2" borderId="17" xfId="1" applyFont="1" applyFill="1" applyBorder="1"/>
    <xf numFmtId="164" fontId="5" fillId="2" borderId="18" xfId="1" applyFont="1" applyFill="1" applyBorder="1"/>
    <xf numFmtId="44" fontId="5" fillId="2" borderId="18" xfId="2" applyFont="1" applyFill="1" applyBorder="1"/>
    <xf numFmtId="10" fontId="5" fillId="2" borderId="18" xfId="3" applyNumberFormat="1" applyFont="1" applyFill="1" applyBorder="1"/>
    <xf numFmtId="10" fontId="5" fillId="2" borderId="19" xfId="3" applyNumberFormat="1" applyFont="1" applyFill="1" applyBorder="1"/>
    <xf numFmtId="164" fontId="5" fillId="2" borderId="20" xfId="1" applyFont="1" applyFill="1" applyBorder="1"/>
    <xf numFmtId="164" fontId="5" fillId="2" borderId="21" xfId="1" applyFont="1" applyFill="1" applyBorder="1"/>
    <xf numFmtId="44" fontId="5" fillId="2" borderId="21" xfId="2" applyFont="1" applyFill="1" applyBorder="1"/>
    <xf numFmtId="10" fontId="5" fillId="2" borderId="21" xfId="3" applyNumberFormat="1" applyFont="1" applyFill="1" applyBorder="1"/>
    <xf numFmtId="10" fontId="5" fillId="2" borderId="22" xfId="3" applyNumberFormat="1" applyFont="1" applyFill="1" applyBorder="1"/>
    <xf numFmtId="164" fontId="5" fillId="2" borderId="23" xfId="1" applyFont="1" applyFill="1" applyBorder="1"/>
    <xf numFmtId="164" fontId="5" fillId="2" borderId="24" xfId="1" applyFont="1" applyFill="1" applyBorder="1"/>
    <xf numFmtId="44" fontId="5" fillId="2" borderId="24" xfId="2" applyFont="1" applyFill="1" applyBorder="1"/>
    <xf numFmtId="10" fontId="5" fillId="2" borderId="24" xfId="3" applyNumberFormat="1" applyFont="1" applyFill="1" applyBorder="1"/>
    <xf numFmtId="10" fontId="5" fillId="2" borderId="25" xfId="3" applyNumberFormat="1" applyFont="1" applyFill="1" applyBorder="1"/>
  </cellXfs>
  <cellStyles count="6">
    <cellStyle name="Comma 2" xfId="4" xr:uid="{3FCF6D50-B2AD-453C-B003-FA4730FA682B}"/>
    <cellStyle name="Currency 2" xfId="2" xr:uid="{DA18ABF6-259E-470F-856D-E842EBCBBFFF}"/>
    <cellStyle name="Normal" xfId="0" builtinId="0"/>
    <cellStyle name="Normal 2" xfId="5" xr:uid="{267961C2-A95D-4C07-89E5-B835E5B3B0E4}"/>
    <cellStyle name="Normal_17" xfId="1" xr:uid="{8D1C2EC0-A252-425E-9A4D-9A5E7FA8520F}"/>
    <cellStyle name="Percent 2" xfId="3" xr:uid="{68F3984E-6E7E-4F96-99AC-F4AD6672C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392136</v>
          </cell>
          <cell r="FU4">
            <v>6</v>
          </cell>
        </row>
        <row r="5">
          <cell r="DV5">
            <v>283103</v>
          </cell>
          <cell r="FU5">
            <v>5</v>
          </cell>
        </row>
        <row r="6">
          <cell r="DV6">
            <v>2641345</v>
          </cell>
          <cell r="FU6">
            <v>24.5</v>
          </cell>
        </row>
        <row r="7">
          <cell r="DV7">
            <v>1520792</v>
          </cell>
          <cell r="FU7">
            <v>16</v>
          </cell>
        </row>
        <row r="8">
          <cell r="DV8">
            <v>1903069</v>
          </cell>
          <cell r="FU8">
            <v>18.5</v>
          </cell>
        </row>
        <row r="9">
          <cell r="DV9">
            <v>4862298</v>
          </cell>
          <cell r="FU9">
            <v>44</v>
          </cell>
        </row>
        <row r="10">
          <cell r="DV10">
            <v>350847</v>
          </cell>
          <cell r="FU10">
            <v>4</v>
          </cell>
        </row>
        <row r="11">
          <cell r="DV11">
            <v>2330631</v>
          </cell>
          <cell r="FU11">
            <v>20</v>
          </cell>
        </row>
        <row r="12">
          <cell r="DV12">
            <v>826053</v>
          </cell>
          <cell r="FU12">
            <v>9</v>
          </cell>
        </row>
        <row r="13">
          <cell r="DV13">
            <v>259571.58</v>
          </cell>
          <cell r="FU13">
            <v>3.7</v>
          </cell>
        </row>
        <row r="14">
          <cell r="DV14">
            <v>1232662</v>
          </cell>
          <cell r="FU14">
            <v>14</v>
          </cell>
        </row>
        <row r="15">
          <cell r="DV15">
            <v>196053</v>
          </cell>
          <cell r="FU15">
            <v>2.4799999999999995</v>
          </cell>
        </row>
        <row r="16">
          <cell r="DV16">
            <v>1669679</v>
          </cell>
          <cell r="FU16">
            <v>16</v>
          </cell>
        </row>
        <row r="17">
          <cell r="DV17">
            <v>1579045</v>
          </cell>
          <cell r="FU17">
            <v>17</v>
          </cell>
        </row>
        <row r="18">
          <cell r="DV18">
            <v>1562763</v>
          </cell>
          <cell r="FU18">
            <v>14</v>
          </cell>
        </row>
        <row r="19">
          <cell r="DV19">
            <v>947870</v>
          </cell>
          <cell r="FU19">
            <v>9.39</v>
          </cell>
        </row>
        <row r="20">
          <cell r="DV20">
            <v>30509387</v>
          </cell>
          <cell r="FU20">
            <v>210</v>
          </cell>
        </row>
        <row r="21">
          <cell r="DV21">
            <v>2362929</v>
          </cell>
          <cell r="FU21">
            <v>23.4</v>
          </cell>
        </row>
        <row r="22">
          <cell r="DV22">
            <v>1471863</v>
          </cell>
          <cell r="FU22">
            <v>14</v>
          </cell>
        </row>
        <row r="23">
          <cell r="DV23">
            <v>772054</v>
          </cell>
          <cell r="FU23">
            <v>8</v>
          </cell>
        </row>
        <row r="24">
          <cell r="DV24">
            <v>1831351</v>
          </cell>
          <cell r="FU24">
            <v>20</v>
          </cell>
        </row>
        <row r="25">
          <cell r="DV25">
            <v>360000</v>
          </cell>
          <cell r="FU25">
            <v>4</v>
          </cell>
        </row>
        <row r="26">
          <cell r="DV26">
            <v>1462997</v>
          </cell>
          <cell r="FU26">
            <v>14</v>
          </cell>
        </row>
        <row r="27">
          <cell r="DV27">
            <v>1045102</v>
          </cell>
          <cell r="FU27">
            <v>13</v>
          </cell>
        </row>
        <row r="28">
          <cell r="DV28">
            <v>798355</v>
          </cell>
          <cell r="FU28">
            <v>8</v>
          </cell>
        </row>
        <row r="29">
          <cell r="DV29">
            <v>375998.5</v>
          </cell>
          <cell r="FU29">
            <v>5.0000000000000009</v>
          </cell>
        </row>
        <row r="30">
          <cell r="DV30">
            <v>10201072</v>
          </cell>
          <cell r="FU30">
            <v>65.599999999999994</v>
          </cell>
        </row>
        <row r="31">
          <cell r="DV31">
            <v>1375847</v>
          </cell>
          <cell r="FU31">
            <v>10.75</v>
          </cell>
        </row>
        <row r="32">
          <cell r="DV32">
            <v>2022923</v>
          </cell>
          <cell r="FU32">
            <v>21</v>
          </cell>
        </row>
        <row r="33">
          <cell r="DV33">
            <v>400905</v>
          </cell>
          <cell r="FU33">
            <v>4</v>
          </cell>
        </row>
        <row r="34">
          <cell r="DV34">
            <v>8715300</v>
          </cell>
          <cell r="FU34">
            <v>68</v>
          </cell>
        </row>
        <row r="35">
          <cell r="DV35">
            <v>4204136</v>
          </cell>
          <cell r="FU35">
            <v>46</v>
          </cell>
        </row>
        <row r="36">
          <cell r="DV36">
            <v>1382088</v>
          </cell>
          <cell r="FU36">
            <v>14</v>
          </cell>
        </row>
        <row r="37">
          <cell r="DV37">
            <v>4992520</v>
          </cell>
          <cell r="FU37">
            <v>33</v>
          </cell>
        </row>
        <row r="38">
          <cell r="DV38">
            <v>363601</v>
          </cell>
          <cell r="FU38">
            <v>4</v>
          </cell>
        </row>
        <row r="39">
          <cell r="DV39">
            <v>1216064</v>
          </cell>
          <cell r="FU39">
            <v>13.5</v>
          </cell>
        </row>
        <row r="40">
          <cell r="DV40">
            <v>3516691</v>
          </cell>
          <cell r="FU40">
            <v>30</v>
          </cell>
        </row>
        <row r="41">
          <cell r="DV41">
            <v>515648</v>
          </cell>
          <cell r="FU41">
            <v>7</v>
          </cell>
        </row>
        <row r="42">
          <cell r="DV42">
            <v>2540534</v>
          </cell>
          <cell r="FU42">
            <v>24</v>
          </cell>
        </row>
        <row r="43">
          <cell r="DV43">
            <v>104995283.08</v>
          </cell>
          <cell r="EY43">
            <v>862.22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F6A7-D0F6-4616-BF0D-04C306EB0639}">
  <sheetPr>
    <tabColor rgb="FF00B050"/>
  </sheetPr>
  <dimension ref="A1:M50"/>
  <sheetViews>
    <sheetView tabSelected="1" view="pageLayout" zoomScaleNormal="100" workbookViewId="0">
      <selection activeCell="E32" sqref="E32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6" width="14.88671875" style="2" customWidth="1"/>
    <col min="7" max="7" width="15.109375" style="2" customWidth="1"/>
    <col min="8" max="8" width="14.5546875" style="2" customWidth="1"/>
    <col min="9" max="10" width="8.6640625" style="2" customWidth="1"/>
    <col min="11" max="12" width="8.88671875" style="2"/>
    <col min="13" max="13" width="10.6640625" style="2" bestFit="1" customWidth="1"/>
    <col min="14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3" s="1" customFormat="1" ht="18" customHeight="1" thickBot="1" x14ac:dyDescent="0.35">
      <c r="A1" s="30"/>
      <c r="B1" s="31" t="s">
        <v>0</v>
      </c>
      <c r="C1" s="32" t="s">
        <v>1</v>
      </c>
      <c r="D1" s="32"/>
      <c r="E1" s="33"/>
      <c r="F1" s="34" t="s">
        <v>2</v>
      </c>
      <c r="G1" s="35"/>
      <c r="H1" s="35"/>
      <c r="I1" s="36" t="s">
        <v>3</v>
      </c>
      <c r="J1" s="36" t="s">
        <v>4</v>
      </c>
    </row>
    <row r="2" spans="1:13" ht="15" customHeight="1" thickBot="1" x14ac:dyDescent="0.35">
      <c r="A2" s="37" t="s">
        <v>5</v>
      </c>
      <c r="B2" s="38" t="s">
        <v>6</v>
      </c>
      <c r="C2" s="39">
        <v>2020</v>
      </c>
      <c r="D2" s="40">
        <v>2021</v>
      </c>
      <c r="E2" s="40">
        <v>2022</v>
      </c>
      <c r="F2" s="39">
        <v>2020</v>
      </c>
      <c r="G2" s="39">
        <v>2021</v>
      </c>
      <c r="H2" s="39">
        <v>2022</v>
      </c>
      <c r="I2" s="41" t="s">
        <v>7</v>
      </c>
      <c r="J2" s="42" t="s">
        <v>7</v>
      </c>
    </row>
    <row r="3" spans="1:13" x14ac:dyDescent="0.25">
      <c r="A3" s="3" t="s">
        <v>8</v>
      </c>
      <c r="B3" s="4">
        <v>12075</v>
      </c>
      <c r="C3" s="5">
        <v>6</v>
      </c>
      <c r="D3" s="5">
        <v>6.1660000000000004</v>
      </c>
      <c r="E3" s="6">
        <f>'[1]Progress Report Input'!FU4</f>
        <v>6</v>
      </c>
      <c r="F3" s="7">
        <v>445232</v>
      </c>
      <c r="G3" s="7">
        <v>473412</v>
      </c>
      <c r="H3" s="7">
        <f>'[1]Progress Report Input'!DV4</f>
        <v>392136</v>
      </c>
      <c r="I3" s="8">
        <f t="shared" ref="I3:J41" si="0">SUM((G3-F3)/F3)</f>
        <v>6.3292845078520857E-2</v>
      </c>
      <c r="J3" s="8">
        <f t="shared" si="0"/>
        <v>-0.17168132620212415</v>
      </c>
    </row>
    <row r="4" spans="1:13" x14ac:dyDescent="0.25">
      <c r="A4" s="9" t="s">
        <v>9</v>
      </c>
      <c r="B4" s="10">
        <v>11700</v>
      </c>
      <c r="C4" s="11">
        <v>5</v>
      </c>
      <c r="D4" s="11">
        <v>5</v>
      </c>
      <c r="E4" s="12">
        <f>'[1]Progress Report Input'!FU5</f>
        <v>5</v>
      </c>
      <c r="F4" s="13">
        <v>303228</v>
      </c>
      <c r="G4" s="13">
        <v>261815</v>
      </c>
      <c r="H4" s="13">
        <f>'[1]Progress Report Input'!DV5</f>
        <v>283103</v>
      </c>
      <c r="I4" s="14">
        <f t="shared" si="0"/>
        <v>-0.1365737992533671</v>
      </c>
      <c r="J4" s="14">
        <f t="shared" si="0"/>
        <v>8.1309321467448389E-2</v>
      </c>
    </row>
    <row r="5" spans="1:13" x14ac:dyDescent="0.25">
      <c r="A5" s="9" t="s">
        <v>10</v>
      </c>
      <c r="B5" s="10">
        <v>29107</v>
      </c>
      <c r="C5" s="11">
        <v>24.5</v>
      </c>
      <c r="D5" s="11">
        <v>24.5</v>
      </c>
      <c r="E5" s="12">
        <f>'[1]Progress Report Input'!FU6</f>
        <v>24.5</v>
      </c>
      <c r="F5" s="13">
        <v>2076359</v>
      </c>
      <c r="G5" s="13">
        <v>2641345</v>
      </c>
      <c r="H5" s="13">
        <f>'[1]Progress Report Input'!DV6</f>
        <v>2641345</v>
      </c>
      <c r="I5" s="14">
        <f t="shared" si="0"/>
        <v>0.2721041977808269</v>
      </c>
      <c r="J5" s="14">
        <f t="shared" si="0"/>
        <v>0</v>
      </c>
    </row>
    <row r="6" spans="1:13" x14ac:dyDescent="0.25">
      <c r="A6" s="9" t="s">
        <v>11</v>
      </c>
      <c r="B6" s="10">
        <v>35076</v>
      </c>
      <c r="C6" s="11">
        <v>16</v>
      </c>
      <c r="D6" s="11">
        <v>16</v>
      </c>
      <c r="E6" s="12">
        <f>'[1]Progress Report Input'!FU7</f>
        <v>16</v>
      </c>
      <c r="F6" s="13">
        <v>1447664</v>
      </c>
      <c r="G6" s="13">
        <v>1437888</v>
      </c>
      <c r="H6" s="13">
        <f>'[1]Progress Report Input'!DV7</f>
        <v>1520792</v>
      </c>
      <c r="I6" s="14">
        <f t="shared" si="0"/>
        <v>-6.7529481979243799E-3</v>
      </c>
      <c r="J6" s="14">
        <f t="shared" si="0"/>
        <v>5.7656785507633417E-2</v>
      </c>
    </row>
    <row r="7" spans="1:13" x14ac:dyDescent="0.25">
      <c r="A7" s="9" t="s">
        <v>12</v>
      </c>
      <c r="B7" s="10">
        <v>8294</v>
      </c>
      <c r="C7" s="11">
        <v>18.5</v>
      </c>
      <c r="D7" s="11">
        <v>18.5</v>
      </c>
      <c r="E7" s="12">
        <f>'[1]Progress Report Input'!FU8</f>
        <v>18.5</v>
      </c>
      <c r="F7" s="13">
        <v>1687557</v>
      </c>
      <c r="G7" s="13">
        <v>1762559</v>
      </c>
      <c r="H7" s="13">
        <f>'[1]Progress Report Input'!DV8</f>
        <v>1903069</v>
      </c>
      <c r="I7" s="14">
        <f t="shared" si="0"/>
        <v>4.4444128405736812E-2</v>
      </c>
      <c r="J7" s="14">
        <f t="shared" si="0"/>
        <v>7.9719317197325029E-2</v>
      </c>
    </row>
    <row r="8" spans="1:13" x14ac:dyDescent="0.25">
      <c r="A8" s="9" t="s">
        <v>13</v>
      </c>
      <c r="B8" s="10">
        <v>121468</v>
      </c>
      <c r="C8" s="11">
        <v>42</v>
      </c>
      <c r="D8" s="11">
        <v>42</v>
      </c>
      <c r="E8" s="12">
        <f>'[1]Progress Report Input'!FU9</f>
        <v>44</v>
      </c>
      <c r="F8" s="13">
        <v>4586665</v>
      </c>
      <c r="G8" s="13">
        <v>4787233</v>
      </c>
      <c r="H8" s="13">
        <f>'[1]Progress Report Input'!DV9</f>
        <v>4862298</v>
      </c>
      <c r="I8" s="14">
        <f t="shared" si="0"/>
        <v>4.3728504261811144E-2</v>
      </c>
      <c r="J8" s="14">
        <f t="shared" si="0"/>
        <v>1.5680247859253978E-2</v>
      </c>
      <c r="M8" s="15"/>
    </row>
    <row r="9" spans="1:13" x14ac:dyDescent="0.25">
      <c r="A9" s="9" t="s">
        <v>14</v>
      </c>
      <c r="B9" s="10">
        <v>5433</v>
      </c>
      <c r="C9" s="11">
        <v>3</v>
      </c>
      <c r="D9" s="11">
        <v>3</v>
      </c>
      <c r="E9" s="12">
        <f>'[1]Progress Report Input'!FU10</f>
        <v>4</v>
      </c>
      <c r="F9" s="13">
        <v>281021</v>
      </c>
      <c r="G9" s="13">
        <v>297163</v>
      </c>
      <c r="H9" s="13">
        <f>'[1]Progress Report Input'!DV10</f>
        <v>350847</v>
      </c>
      <c r="I9" s="14">
        <f t="shared" si="0"/>
        <v>5.7440547147722058E-2</v>
      </c>
      <c r="J9" s="14">
        <f t="shared" si="0"/>
        <v>0.18065506136362872</v>
      </c>
    </row>
    <row r="10" spans="1:13" x14ac:dyDescent="0.25">
      <c r="A10" s="9" t="s">
        <v>15</v>
      </c>
      <c r="B10" s="10">
        <v>46728</v>
      </c>
      <c r="C10" s="11">
        <v>19</v>
      </c>
      <c r="D10" s="11">
        <v>19</v>
      </c>
      <c r="E10" s="12">
        <f>'[1]Progress Report Input'!FU11</f>
        <v>20</v>
      </c>
      <c r="F10" s="13">
        <v>2092337</v>
      </c>
      <c r="G10" s="13">
        <v>2164860</v>
      </c>
      <c r="H10" s="13">
        <f>'[1]Progress Report Input'!DV11</f>
        <v>2330631</v>
      </c>
      <c r="I10" s="14">
        <f t="shared" si="0"/>
        <v>3.4661242428920387E-2</v>
      </c>
      <c r="J10" s="14">
        <f t="shared" si="0"/>
        <v>7.6573542861894078E-2</v>
      </c>
    </row>
    <row r="11" spans="1:13" x14ac:dyDescent="0.25">
      <c r="A11" s="9" t="s">
        <v>16</v>
      </c>
      <c r="B11" s="10">
        <v>22906</v>
      </c>
      <c r="C11" s="11">
        <v>9</v>
      </c>
      <c r="D11" s="11">
        <v>9</v>
      </c>
      <c r="E11" s="12">
        <f>'[1]Progress Report Input'!FU12</f>
        <v>9</v>
      </c>
      <c r="F11" s="13">
        <v>824839</v>
      </c>
      <c r="G11" s="13">
        <v>838264</v>
      </c>
      <c r="H11" s="13">
        <f>'[1]Progress Report Input'!DV12</f>
        <v>826053</v>
      </c>
      <c r="I11" s="14">
        <f t="shared" si="0"/>
        <v>1.6275903539963558E-2</v>
      </c>
      <c r="J11" s="14">
        <f t="shared" si="0"/>
        <v>-1.4567009915730605E-2</v>
      </c>
    </row>
    <row r="12" spans="1:13" x14ac:dyDescent="0.25">
      <c r="A12" s="9" t="s">
        <v>17</v>
      </c>
      <c r="B12" s="10">
        <v>7121</v>
      </c>
      <c r="C12" s="11">
        <v>3.7</v>
      </c>
      <c r="D12" s="11">
        <v>3.7</v>
      </c>
      <c r="E12" s="12">
        <f>'[1]Progress Report Input'!FU13</f>
        <v>3.7</v>
      </c>
      <c r="F12" s="13">
        <v>243177.33</v>
      </c>
      <c r="G12" s="13">
        <v>255510</v>
      </c>
      <c r="H12" s="13">
        <f>'[1]Progress Report Input'!DV13</f>
        <v>259571.58</v>
      </c>
      <c r="I12" s="14">
        <f t="shared" si="0"/>
        <v>5.0714719172218946E-2</v>
      </c>
      <c r="J12" s="14">
        <f t="shared" si="0"/>
        <v>1.5895972760361581E-2</v>
      </c>
    </row>
    <row r="13" spans="1:13" x14ac:dyDescent="0.25">
      <c r="A13" s="9" t="s">
        <v>18</v>
      </c>
      <c r="B13" s="10">
        <v>16883</v>
      </c>
      <c r="C13" s="11">
        <v>10</v>
      </c>
      <c r="D13" s="11">
        <v>11</v>
      </c>
      <c r="E13" s="12">
        <f>'[1]Progress Report Input'!FU14</f>
        <v>14</v>
      </c>
      <c r="F13" s="13">
        <v>913570</v>
      </c>
      <c r="G13" s="13">
        <v>975671</v>
      </c>
      <c r="H13" s="13">
        <f>'[1]Progress Report Input'!DV14</f>
        <v>1232662</v>
      </c>
      <c r="I13" s="14">
        <f t="shared" si="0"/>
        <v>6.797618135446655E-2</v>
      </c>
      <c r="J13" s="14">
        <f t="shared" si="0"/>
        <v>0.26339924011270194</v>
      </c>
    </row>
    <row r="14" spans="1:13" x14ac:dyDescent="0.25">
      <c r="A14" s="9" t="s">
        <v>19</v>
      </c>
      <c r="B14" s="10">
        <v>2963</v>
      </c>
      <c r="C14" s="11">
        <v>2.4999999999999996</v>
      </c>
      <c r="D14" s="11">
        <v>2.6660000000000004</v>
      </c>
      <c r="E14" s="12">
        <f>'[1]Progress Report Input'!FU15</f>
        <v>2.4799999999999995</v>
      </c>
      <c r="F14" s="13">
        <v>171158</v>
      </c>
      <c r="G14" s="13">
        <v>171158</v>
      </c>
      <c r="H14" s="13">
        <f>'[1]Progress Report Input'!DV15</f>
        <v>196053</v>
      </c>
      <c r="I14" s="14">
        <f t="shared" si="0"/>
        <v>0</v>
      </c>
      <c r="J14" s="14">
        <f t="shared" si="0"/>
        <v>0.14545040255202796</v>
      </c>
    </row>
    <row r="15" spans="1:13" x14ac:dyDescent="0.25">
      <c r="A15" s="9" t="s">
        <v>20</v>
      </c>
      <c r="B15" s="10">
        <v>48471</v>
      </c>
      <c r="C15" s="11">
        <v>17</v>
      </c>
      <c r="D15" s="11">
        <v>16</v>
      </c>
      <c r="E15" s="12">
        <f>'[1]Progress Report Input'!FU16</f>
        <v>16</v>
      </c>
      <c r="F15" s="13">
        <v>1726120.56</v>
      </c>
      <c r="G15" s="13">
        <v>1749620</v>
      </c>
      <c r="H15" s="13">
        <f>'[1]Progress Report Input'!DV16</f>
        <v>1669679</v>
      </c>
      <c r="I15" s="14">
        <f t="shared" si="0"/>
        <v>1.3614020100658521E-2</v>
      </c>
      <c r="J15" s="14">
        <f t="shared" si="0"/>
        <v>-4.5690492792720708E-2</v>
      </c>
    </row>
    <row r="16" spans="1:13" x14ac:dyDescent="0.25">
      <c r="A16" s="9" t="s">
        <v>21</v>
      </c>
      <c r="B16" s="10">
        <v>49287</v>
      </c>
      <c r="C16" s="11">
        <v>14.5</v>
      </c>
      <c r="D16" s="11">
        <v>15.25</v>
      </c>
      <c r="E16" s="12">
        <f>'[1]Progress Report Input'!FU17</f>
        <v>17</v>
      </c>
      <c r="F16" s="13">
        <v>1571090</v>
      </c>
      <c r="G16" s="13">
        <v>1629214</v>
      </c>
      <c r="H16" s="13">
        <f>'[1]Progress Report Input'!DV17</f>
        <v>1579045</v>
      </c>
      <c r="I16" s="14">
        <f t="shared" si="0"/>
        <v>3.6995970950104706E-2</v>
      </c>
      <c r="J16" s="14">
        <f t="shared" si="0"/>
        <v>-3.0793376437963337E-2</v>
      </c>
    </row>
    <row r="17" spans="1:10" x14ac:dyDescent="0.25">
      <c r="A17" s="9" t="s">
        <v>22</v>
      </c>
      <c r="B17" s="10">
        <v>48475</v>
      </c>
      <c r="C17" s="11">
        <v>16</v>
      </c>
      <c r="D17" s="11">
        <v>16</v>
      </c>
      <c r="E17" s="12">
        <f>'[1]Progress Report Input'!FU18</f>
        <v>14</v>
      </c>
      <c r="F17" s="13">
        <v>1446830</v>
      </c>
      <c r="G17" s="13">
        <v>1457371</v>
      </c>
      <c r="H17" s="13">
        <f>'[1]Progress Report Input'!DV18</f>
        <v>1562763</v>
      </c>
      <c r="I17" s="14">
        <f t="shared" si="0"/>
        <v>7.2855829641353858E-3</v>
      </c>
      <c r="J17" s="14">
        <f t="shared" si="0"/>
        <v>7.2316520638876447E-2</v>
      </c>
    </row>
    <row r="18" spans="1:10" x14ac:dyDescent="0.25">
      <c r="A18" s="9" t="s">
        <v>23</v>
      </c>
      <c r="B18" s="10">
        <v>26121</v>
      </c>
      <c r="C18" s="11">
        <v>10.39</v>
      </c>
      <c r="D18" s="11">
        <v>10.39</v>
      </c>
      <c r="E18" s="12">
        <f>'[1]Progress Report Input'!FU19</f>
        <v>9.39</v>
      </c>
      <c r="F18" s="13">
        <v>1005780</v>
      </c>
      <c r="G18" s="13">
        <v>974224</v>
      </c>
      <c r="H18" s="13">
        <f>'[1]Progress Report Input'!DV19</f>
        <v>947870</v>
      </c>
      <c r="I18" s="14">
        <f t="shared" si="0"/>
        <v>-3.1374654497007298E-2</v>
      </c>
      <c r="J18" s="14">
        <f t="shared" si="0"/>
        <v>-2.7051273629062719E-2</v>
      </c>
    </row>
    <row r="19" spans="1:10" x14ac:dyDescent="0.25">
      <c r="A19" s="9" t="s">
        <v>24</v>
      </c>
      <c r="B19" s="10">
        <v>548300</v>
      </c>
      <c r="C19" s="11">
        <v>213</v>
      </c>
      <c r="D19" s="11">
        <v>210</v>
      </c>
      <c r="E19" s="12">
        <f>'[1]Progress Report Input'!FU20</f>
        <v>210</v>
      </c>
      <c r="F19" s="13">
        <v>30382808</v>
      </c>
      <c r="G19" s="13">
        <v>29214289</v>
      </c>
      <c r="H19" s="13">
        <f>'[1]Progress Report Input'!DV20</f>
        <v>30509387</v>
      </c>
      <c r="I19" s="14">
        <f t="shared" si="0"/>
        <v>-3.8459875071454881E-2</v>
      </c>
      <c r="J19" s="14">
        <f t="shared" si="0"/>
        <v>4.4330977899205419E-2</v>
      </c>
    </row>
    <row r="20" spans="1:10" x14ac:dyDescent="0.25">
      <c r="A20" s="9" t="s">
        <v>25</v>
      </c>
      <c r="B20" s="10">
        <v>103225</v>
      </c>
      <c r="C20" s="11">
        <v>23.4</v>
      </c>
      <c r="D20" s="11">
        <v>21</v>
      </c>
      <c r="E20" s="12">
        <f>'[1]Progress Report Input'!FU21</f>
        <v>23.4</v>
      </c>
      <c r="F20" s="13">
        <v>2848451</v>
      </c>
      <c r="G20" s="13">
        <v>2236129</v>
      </c>
      <c r="H20" s="13">
        <f>'[1]Progress Report Input'!DV21</f>
        <v>2362929</v>
      </c>
      <c r="I20" s="14">
        <f t="shared" si="0"/>
        <v>-0.21496666082723556</v>
      </c>
      <c r="J20" s="14">
        <f t="shared" si="0"/>
        <v>5.670513642102043E-2</v>
      </c>
    </row>
    <row r="21" spans="1:10" s="16" customFormat="1" x14ac:dyDescent="0.25">
      <c r="A21" s="9" t="s">
        <v>26</v>
      </c>
      <c r="B21" s="10">
        <v>5495</v>
      </c>
      <c r="C21" s="11">
        <v>14</v>
      </c>
      <c r="D21" s="11">
        <v>14</v>
      </c>
      <c r="E21" s="12">
        <f>'[1]Progress Report Input'!FU22</f>
        <v>14</v>
      </c>
      <c r="F21" s="13">
        <v>1195531</v>
      </c>
      <c r="G21" s="13">
        <v>1385014</v>
      </c>
      <c r="H21" s="13">
        <f>'[1]Progress Report Input'!DV22</f>
        <v>1471863</v>
      </c>
      <c r="I21" s="14">
        <f t="shared" si="0"/>
        <v>0.15849275342922936</v>
      </c>
      <c r="J21" s="14">
        <f t="shared" si="0"/>
        <v>6.2706225352234704E-2</v>
      </c>
    </row>
    <row r="22" spans="1:10" x14ac:dyDescent="0.25">
      <c r="A22" s="9" t="s">
        <v>27</v>
      </c>
      <c r="B22" s="10">
        <v>13945</v>
      </c>
      <c r="C22" s="11">
        <v>10</v>
      </c>
      <c r="D22" s="11">
        <v>8</v>
      </c>
      <c r="E22" s="12">
        <f>'[1]Progress Report Input'!FU23</f>
        <v>8</v>
      </c>
      <c r="F22" s="13">
        <v>747277</v>
      </c>
      <c r="G22" s="13">
        <v>818171</v>
      </c>
      <c r="H22" s="13">
        <f>'[1]Progress Report Input'!DV23</f>
        <v>772054</v>
      </c>
      <c r="I22" s="14">
        <f t="shared" si="0"/>
        <v>9.4869773858957257E-2</v>
      </c>
      <c r="J22" s="14">
        <f t="shared" si="0"/>
        <v>-5.6365967505570352E-2</v>
      </c>
    </row>
    <row r="23" spans="1:10" x14ac:dyDescent="0.25">
      <c r="A23" s="9" t="s">
        <v>28</v>
      </c>
      <c r="B23" s="10">
        <v>41510</v>
      </c>
      <c r="C23" s="11">
        <v>18</v>
      </c>
      <c r="D23" s="11">
        <v>19</v>
      </c>
      <c r="E23" s="12">
        <f>'[1]Progress Report Input'!FU24</f>
        <v>20</v>
      </c>
      <c r="F23" s="13">
        <v>1886100</v>
      </c>
      <c r="G23" s="13">
        <v>1677348</v>
      </c>
      <c r="H23" s="13">
        <f>'[1]Progress Report Input'!DV24</f>
        <v>1831351</v>
      </c>
      <c r="I23" s="14">
        <f t="shared" si="0"/>
        <v>-0.11067917925878798</v>
      </c>
      <c r="J23" s="14">
        <f t="shared" si="0"/>
        <v>9.1813386369435562E-2</v>
      </c>
    </row>
    <row r="24" spans="1:10" x14ac:dyDescent="0.25">
      <c r="A24" s="9" t="s">
        <v>29</v>
      </c>
      <c r="B24" s="10">
        <v>15000</v>
      </c>
      <c r="C24" s="11">
        <v>4</v>
      </c>
      <c r="D24" s="11">
        <v>4</v>
      </c>
      <c r="E24" s="12">
        <f>'[1]Progress Report Input'!FU25</f>
        <v>4</v>
      </c>
      <c r="F24" s="13">
        <v>360872</v>
      </c>
      <c r="G24" s="13">
        <v>359000</v>
      </c>
      <c r="H24" s="13">
        <f>'[1]Progress Report Input'!DV25</f>
        <v>360000</v>
      </c>
      <c r="I24" s="14">
        <f t="shared" si="0"/>
        <v>-5.1874348799574362E-3</v>
      </c>
      <c r="J24" s="14">
        <f t="shared" si="0"/>
        <v>2.7855153203342618E-3</v>
      </c>
    </row>
    <row r="25" spans="1:10" x14ac:dyDescent="0.25">
      <c r="A25" s="9" t="s">
        <v>30</v>
      </c>
      <c r="B25" s="10">
        <v>49160</v>
      </c>
      <c r="C25" s="11">
        <v>13</v>
      </c>
      <c r="D25" s="11">
        <v>13</v>
      </c>
      <c r="E25" s="12">
        <f>'[1]Progress Report Input'!FU26</f>
        <v>14</v>
      </c>
      <c r="F25" s="13">
        <v>1432094</v>
      </c>
      <c r="G25" s="13">
        <v>1418112</v>
      </c>
      <c r="H25" s="13">
        <f>'[1]Progress Report Input'!DV26</f>
        <v>1462997</v>
      </c>
      <c r="I25" s="14">
        <f t="shared" si="0"/>
        <v>-9.763325591755849E-3</v>
      </c>
      <c r="J25" s="14">
        <f t="shared" si="0"/>
        <v>3.1651237701958664E-2</v>
      </c>
    </row>
    <row r="26" spans="1:10" x14ac:dyDescent="0.25">
      <c r="A26" s="9" t="s">
        <v>31</v>
      </c>
      <c r="B26" s="10">
        <v>43411</v>
      </c>
      <c r="C26" s="11">
        <v>13</v>
      </c>
      <c r="D26" s="11">
        <v>13</v>
      </c>
      <c r="E26" s="12">
        <f>'[1]Progress Report Input'!FU27</f>
        <v>13</v>
      </c>
      <c r="F26" s="13">
        <v>991076</v>
      </c>
      <c r="G26" s="13">
        <v>1029397</v>
      </c>
      <c r="H26" s="13">
        <f>'[1]Progress Report Input'!DV27</f>
        <v>1045102</v>
      </c>
      <c r="I26" s="14">
        <f t="shared" si="0"/>
        <v>3.8666055882697191E-2</v>
      </c>
      <c r="J26" s="14">
        <f t="shared" si="0"/>
        <v>1.5256504536150775E-2</v>
      </c>
    </row>
    <row r="27" spans="1:10" x14ac:dyDescent="0.25">
      <c r="A27" s="9" t="s">
        <v>32</v>
      </c>
      <c r="B27" s="10">
        <v>0</v>
      </c>
      <c r="C27" s="11">
        <v>8</v>
      </c>
      <c r="D27" s="11">
        <v>8</v>
      </c>
      <c r="E27" s="12">
        <f>'[1]Progress Report Input'!FU28</f>
        <v>8</v>
      </c>
      <c r="F27" s="13">
        <v>703151</v>
      </c>
      <c r="G27" s="13">
        <v>764743</v>
      </c>
      <c r="H27" s="13">
        <f>'[1]Progress Report Input'!DV28</f>
        <v>798355</v>
      </c>
      <c r="I27" s="14">
        <f t="shared" si="0"/>
        <v>8.7594272069583923E-2</v>
      </c>
      <c r="J27" s="14">
        <f t="shared" si="0"/>
        <v>4.3952020482698112E-2</v>
      </c>
    </row>
    <row r="28" spans="1:10" x14ac:dyDescent="0.25">
      <c r="A28" s="9" t="s">
        <v>33</v>
      </c>
      <c r="B28" s="10">
        <v>15745</v>
      </c>
      <c r="C28" s="11">
        <v>5.0000000000000009</v>
      </c>
      <c r="D28" s="11">
        <v>5.0000000000000009</v>
      </c>
      <c r="E28" s="12">
        <f>'[1]Progress Report Input'!FU29</f>
        <v>5.0000000000000009</v>
      </c>
      <c r="F28" s="13">
        <v>362448</v>
      </c>
      <c r="G28" s="13">
        <v>348104</v>
      </c>
      <c r="H28" s="13">
        <f>'[1]Progress Report Input'!DV29</f>
        <v>375998.5</v>
      </c>
      <c r="I28" s="14">
        <f t="shared" si="0"/>
        <v>-3.9575332185582485E-2</v>
      </c>
      <c r="J28" s="14">
        <f t="shared" si="0"/>
        <v>8.0132661503458741E-2</v>
      </c>
    </row>
    <row r="29" spans="1:10" x14ac:dyDescent="0.25">
      <c r="A29" s="9" t="s">
        <v>34</v>
      </c>
      <c r="B29" s="10">
        <v>251987</v>
      </c>
      <c r="C29" s="11">
        <v>59.95</v>
      </c>
      <c r="D29" s="11">
        <v>59.95</v>
      </c>
      <c r="E29" s="12">
        <f>'[1]Progress Report Input'!FU30</f>
        <v>65.599999999999994</v>
      </c>
      <c r="F29" s="13">
        <v>9139785.5</v>
      </c>
      <c r="G29" s="13">
        <v>9139790</v>
      </c>
      <c r="H29" s="13">
        <f>'[1]Progress Report Input'!DV30</f>
        <v>10201072</v>
      </c>
      <c r="I29" s="14">
        <f t="shared" si="0"/>
        <v>4.9235291134567659E-7</v>
      </c>
      <c r="J29" s="14">
        <f t="shared" si="0"/>
        <v>0.11611667226489887</v>
      </c>
    </row>
    <row r="30" spans="1:10" x14ac:dyDescent="0.25">
      <c r="A30" s="9" t="s">
        <v>35</v>
      </c>
      <c r="B30" s="10">
        <v>15212</v>
      </c>
      <c r="C30" s="11">
        <v>9.75</v>
      </c>
      <c r="D30" s="11">
        <v>9.75</v>
      </c>
      <c r="E30" s="12">
        <f>'[1]Progress Report Input'!FU31</f>
        <v>10.75</v>
      </c>
      <c r="F30" s="13">
        <v>1145685</v>
      </c>
      <c r="G30" s="13">
        <v>1225858</v>
      </c>
      <c r="H30" s="13">
        <f>'[1]Progress Report Input'!DV31</f>
        <v>1375847</v>
      </c>
      <c r="I30" s="14">
        <f t="shared" si="0"/>
        <v>6.9978222635366613E-2</v>
      </c>
      <c r="J30" s="14">
        <f t="shared" si="0"/>
        <v>0.12235430204803492</v>
      </c>
    </row>
    <row r="31" spans="1:10" x14ac:dyDescent="0.25">
      <c r="A31" s="9" t="s">
        <v>36</v>
      </c>
      <c r="B31" s="10">
        <v>0</v>
      </c>
      <c r="C31" s="11">
        <v>21</v>
      </c>
      <c r="D31" s="11">
        <v>21</v>
      </c>
      <c r="E31" s="12">
        <f>'[1]Progress Report Input'!FU32</f>
        <v>21</v>
      </c>
      <c r="F31" s="13">
        <v>1953811</v>
      </c>
      <c r="G31" s="13">
        <v>1989639</v>
      </c>
      <c r="H31" s="13">
        <f>'[1]Progress Report Input'!DV32</f>
        <v>2022923</v>
      </c>
      <c r="I31" s="14">
        <f t="shared" si="0"/>
        <v>1.833749528485611E-2</v>
      </c>
      <c r="J31" s="14">
        <f t="shared" si="0"/>
        <v>1.6728662837831386E-2</v>
      </c>
    </row>
    <row r="32" spans="1:10" x14ac:dyDescent="0.25">
      <c r="A32" s="9" t="s">
        <v>37</v>
      </c>
      <c r="B32" s="10">
        <v>5795</v>
      </c>
      <c r="C32" s="11">
        <v>4</v>
      </c>
      <c r="D32" s="11">
        <v>3</v>
      </c>
      <c r="E32" s="12">
        <f>'[1]Progress Report Input'!FU33</f>
        <v>4</v>
      </c>
      <c r="F32" s="13">
        <v>385763</v>
      </c>
      <c r="G32" s="13">
        <v>380336</v>
      </c>
      <c r="H32" s="13">
        <f>'[1]Progress Report Input'!DV33</f>
        <v>400905</v>
      </c>
      <c r="I32" s="14">
        <f t="shared" si="0"/>
        <v>-1.4068223235509885E-2</v>
      </c>
      <c r="J32" s="14">
        <f t="shared" si="0"/>
        <v>5.4081128265533636E-2</v>
      </c>
    </row>
    <row r="33" spans="1:11" x14ac:dyDescent="0.25">
      <c r="A33" s="9" t="s">
        <v>38</v>
      </c>
      <c r="B33" s="10">
        <v>197637</v>
      </c>
      <c r="C33" s="11">
        <v>66</v>
      </c>
      <c r="D33" s="11">
        <v>65</v>
      </c>
      <c r="E33" s="12">
        <f>'[1]Progress Report Input'!FU34</f>
        <v>68</v>
      </c>
      <c r="F33" s="13">
        <v>8776081</v>
      </c>
      <c r="G33" s="13">
        <v>8274873</v>
      </c>
      <c r="H33" s="13">
        <f>'[1]Progress Report Input'!DV34</f>
        <v>8715300</v>
      </c>
      <c r="I33" s="14">
        <f t="shared" si="0"/>
        <v>-5.7110685281961275E-2</v>
      </c>
      <c r="J33" s="14">
        <f t="shared" si="0"/>
        <v>5.3224623507816975E-2</v>
      </c>
    </row>
    <row r="34" spans="1:11" x14ac:dyDescent="0.25">
      <c r="A34" s="9" t="s">
        <v>39</v>
      </c>
      <c r="B34" s="10">
        <v>168916</v>
      </c>
      <c r="C34" s="11">
        <v>46</v>
      </c>
      <c r="D34" s="11">
        <v>46</v>
      </c>
      <c r="E34" s="12">
        <f>'[1]Progress Report Input'!FU35</f>
        <v>46</v>
      </c>
      <c r="F34" s="13">
        <v>4031709</v>
      </c>
      <c r="G34" s="13">
        <v>4099178</v>
      </c>
      <c r="H34" s="13">
        <f>'[1]Progress Report Input'!DV35</f>
        <v>4204136</v>
      </c>
      <c r="I34" s="14">
        <f t="shared" si="0"/>
        <v>1.6734590715748583E-2</v>
      </c>
      <c r="J34" s="14">
        <f t="shared" si="0"/>
        <v>2.5604645614315847E-2</v>
      </c>
    </row>
    <row r="35" spans="1:11" x14ac:dyDescent="0.25">
      <c r="A35" s="9" t="s">
        <v>40</v>
      </c>
      <c r="B35" s="10">
        <v>0</v>
      </c>
      <c r="C35" s="11">
        <v>13</v>
      </c>
      <c r="D35" s="11">
        <v>13.5</v>
      </c>
      <c r="E35" s="12">
        <f>'[1]Progress Report Input'!FU36</f>
        <v>14</v>
      </c>
      <c r="F35" s="13">
        <v>1030447</v>
      </c>
      <c r="G35" s="13">
        <v>915234</v>
      </c>
      <c r="H35" s="13">
        <f>'[1]Progress Report Input'!DV36</f>
        <v>1382088</v>
      </c>
      <c r="I35" s="14">
        <f t="shared" si="0"/>
        <v>-0.11180875872315607</v>
      </c>
      <c r="J35" s="14">
        <f t="shared" si="0"/>
        <v>0.51009250093418734</v>
      </c>
    </row>
    <row r="36" spans="1:11" x14ac:dyDescent="0.25">
      <c r="A36" s="9" t="s">
        <v>41</v>
      </c>
      <c r="B36" s="10">
        <v>93247</v>
      </c>
      <c r="C36" s="11">
        <v>32</v>
      </c>
      <c r="D36" s="11">
        <v>33</v>
      </c>
      <c r="E36" s="12">
        <f>'[1]Progress Report Input'!FU37</f>
        <v>33</v>
      </c>
      <c r="F36" s="13">
        <v>4423774</v>
      </c>
      <c r="G36" s="13">
        <v>4658242</v>
      </c>
      <c r="H36" s="13">
        <f>'[1]Progress Report Input'!DV37</f>
        <v>4992520</v>
      </c>
      <c r="I36" s="14">
        <f t="shared" si="0"/>
        <v>5.3001803437517377E-2</v>
      </c>
      <c r="J36" s="14">
        <f t="shared" si="0"/>
        <v>7.1760548292682094E-2</v>
      </c>
    </row>
    <row r="37" spans="1:11" x14ac:dyDescent="0.25">
      <c r="A37" s="9" t="s">
        <v>42</v>
      </c>
      <c r="B37" s="10">
        <v>2830</v>
      </c>
      <c r="C37" s="11">
        <v>4</v>
      </c>
      <c r="D37" s="11">
        <v>4</v>
      </c>
      <c r="E37" s="12">
        <f>'[1]Progress Report Input'!FU38</f>
        <v>4</v>
      </c>
      <c r="F37" s="13">
        <v>360317</v>
      </c>
      <c r="G37" s="13">
        <v>340361</v>
      </c>
      <c r="H37" s="13">
        <f>'[1]Progress Report Input'!DV38</f>
        <v>363601</v>
      </c>
      <c r="I37" s="14">
        <f t="shared" si="0"/>
        <v>-5.5384564147681073E-2</v>
      </c>
      <c r="J37" s="14">
        <f t="shared" si="0"/>
        <v>6.8280443411554204E-2</v>
      </c>
    </row>
    <row r="38" spans="1:11" x14ac:dyDescent="0.25">
      <c r="A38" s="9" t="s">
        <v>43</v>
      </c>
      <c r="B38" s="10">
        <v>25380</v>
      </c>
      <c r="C38" s="11">
        <v>13.5</v>
      </c>
      <c r="D38" s="11">
        <v>13.5</v>
      </c>
      <c r="E38" s="12">
        <f>'[1]Progress Report Input'!FU39</f>
        <v>13.5</v>
      </c>
      <c r="F38" s="13">
        <v>1101903</v>
      </c>
      <c r="G38" s="13">
        <v>1131793</v>
      </c>
      <c r="H38" s="13">
        <f>'[1]Progress Report Input'!DV39</f>
        <v>1216064</v>
      </c>
      <c r="I38" s="14">
        <f t="shared" si="0"/>
        <v>2.7125799639351196E-2</v>
      </c>
      <c r="J38" s="14">
        <f t="shared" si="0"/>
        <v>7.4457961835777395E-2</v>
      </c>
    </row>
    <row r="39" spans="1:11" x14ac:dyDescent="0.25">
      <c r="A39" s="9" t="s">
        <v>44</v>
      </c>
      <c r="B39" s="10">
        <v>90038</v>
      </c>
      <c r="C39" s="11">
        <v>30</v>
      </c>
      <c r="D39" s="11">
        <v>30</v>
      </c>
      <c r="E39" s="12">
        <f>'[1]Progress Report Input'!FU40</f>
        <v>30</v>
      </c>
      <c r="F39" s="13">
        <v>3420255</v>
      </c>
      <c r="G39" s="13">
        <v>3576643.17</v>
      </c>
      <c r="H39" s="13">
        <f>'[1]Progress Report Input'!DV40</f>
        <v>3516691</v>
      </c>
      <c r="I39" s="14">
        <f t="shared" si="0"/>
        <v>4.5724125832722978E-2</v>
      </c>
      <c r="J39" s="14">
        <f t="shared" si="0"/>
        <v>-1.6762133416848492E-2</v>
      </c>
    </row>
    <row r="40" spans="1:11" x14ac:dyDescent="0.25">
      <c r="A40" s="9" t="s">
        <v>45</v>
      </c>
      <c r="B40" s="10">
        <v>34756</v>
      </c>
      <c r="C40" s="11">
        <v>6</v>
      </c>
      <c r="D40" s="11">
        <v>6</v>
      </c>
      <c r="E40" s="12">
        <f>'[1]Progress Report Input'!FU41</f>
        <v>7</v>
      </c>
      <c r="F40" s="13">
        <v>426115</v>
      </c>
      <c r="G40" s="13">
        <v>464932</v>
      </c>
      <c r="H40" s="13">
        <f>'[1]Progress Report Input'!DV41</f>
        <v>515648</v>
      </c>
      <c r="I40" s="14">
        <f t="shared" si="0"/>
        <v>9.1095126902362045E-2</v>
      </c>
      <c r="J40" s="14">
        <f t="shared" si="0"/>
        <v>0.10908261853346296</v>
      </c>
    </row>
    <row r="41" spans="1:11" ht="13.8" thickBot="1" x14ac:dyDescent="0.3">
      <c r="A41" s="17" t="s">
        <v>46</v>
      </c>
      <c r="B41" s="18">
        <v>0</v>
      </c>
      <c r="C41" s="19">
        <v>25</v>
      </c>
      <c r="D41" s="19">
        <v>25</v>
      </c>
      <c r="E41" s="20">
        <f>'[1]Progress Report Input'!FU42</f>
        <v>24</v>
      </c>
      <c r="F41" s="21">
        <v>2462903</v>
      </c>
      <c r="G41" s="21">
        <v>2441839</v>
      </c>
      <c r="H41" s="21">
        <f>'[1]Progress Report Input'!DV42</f>
        <v>2540534</v>
      </c>
      <c r="I41" s="22">
        <f t="shared" si="0"/>
        <v>-8.5525089701056038E-3</v>
      </c>
      <c r="J41" s="22">
        <f t="shared" si="0"/>
        <v>4.0418307677123677E-2</v>
      </c>
    </row>
    <row r="42" spans="1:11" x14ac:dyDescent="0.25">
      <c r="A42" s="43" t="s">
        <v>47</v>
      </c>
      <c r="B42" s="44"/>
      <c r="C42" s="45">
        <f>SUM(C3:C41)</f>
        <v>868.69</v>
      </c>
      <c r="D42" s="46">
        <f>'[1]Progress Report Input'!EY43</f>
        <v>862.22</v>
      </c>
      <c r="E42" s="47">
        <f t="shared" ref="E42:G42" si="1">SUM(E3:E41)</f>
        <v>883.82</v>
      </c>
      <c r="F42" s="48">
        <f t="shared" si="1"/>
        <v>100390984.39</v>
      </c>
      <c r="G42" s="48">
        <f t="shared" si="1"/>
        <v>99766332.170000002</v>
      </c>
      <c r="H42" s="48">
        <f>'[1]Progress Report Input'!DV43</f>
        <v>104995283.08</v>
      </c>
      <c r="I42" s="49"/>
      <c r="J42" s="50"/>
    </row>
    <row r="43" spans="1:11" ht="14.25" customHeight="1" x14ac:dyDescent="0.25">
      <c r="A43" s="51" t="s">
        <v>48</v>
      </c>
      <c r="B43" s="52"/>
      <c r="C43" s="52"/>
      <c r="D43" s="52"/>
      <c r="E43" s="52"/>
      <c r="F43" s="53"/>
      <c r="G43" s="53"/>
      <c r="H43" s="53"/>
      <c r="I43" s="54">
        <f>AVERAGE(I3:I41)</f>
        <v>1.4612728336023144E-2</v>
      </c>
      <c r="J43" s="55">
        <f>AVERAGE(J3:J41)</f>
        <v>5.9417459313611455E-2</v>
      </c>
      <c r="K43" s="23"/>
    </row>
    <row r="44" spans="1:11" ht="14.25" customHeight="1" x14ac:dyDescent="0.25">
      <c r="A44" s="56" t="s">
        <v>49</v>
      </c>
      <c r="B44" s="57"/>
      <c r="C44" s="57"/>
      <c r="D44" s="57"/>
      <c r="E44" s="57"/>
      <c r="F44" s="58"/>
      <c r="G44" s="58"/>
      <c r="H44" s="58"/>
      <c r="I44" s="59">
        <f>MEDIAN(I3:I41)</f>
        <v>1.6734590715748583E-2</v>
      </c>
      <c r="J44" s="60">
        <f>MEDIAN(J3:J41)</f>
        <v>5.4081128265533636E-2</v>
      </c>
      <c r="K44" s="23"/>
    </row>
    <row r="45" spans="1:11" ht="14.25" customHeight="1" thickBot="1" x14ac:dyDescent="0.3">
      <c r="A45" s="61" t="s">
        <v>50</v>
      </c>
      <c r="B45" s="62"/>
      <c r="C45" s="62"/>
      <c r="D45" s="62"/>
      <c r="E45" s="62"/>
      <c r="F45" s="63"/>
      <c r="G45" s="63"/>
      <c r="H45" s="63"/>
      <c r="I45" s="64">
        <f>SUM((G42-F42)/F42)</f>
        <v>-6.222194391214882E-3</v>
      </c>
      <c r="J45" s="65">
        <f>SUM((H42-G42)/G42)</f>
        <v>5.2411979034068926E-2</v>
      </c>
      <c r="K45" s="23"/>
    </row>
    <row r="46" spans="1:11" x14ac:dyDescent="0.25">
      <c r="A46" s="24" t="s">
        <v>51</v>
      </c>
      <c r="B46" s="25"/>
      <c r="C46" s="25"/>
      <c r="D46" s="25"/>
      <c r="E46" s="25"/>
      <c r="F46" s="25"/>
      <c r="G46" s="25"/>
      <c r="H46" s="26"/>
      <c r="I46" s="26"/>
      <c r="J46" s="26"/>
    </row>
    <row r="47" spans="1:11" x14ac:dyDescent="0.25">
      <c r="A47" s="24" t="s">
        <v>52</v>
      </c>
      <c r="B47" s="25"/>
      <c r="C47" s="25"/>
      <c r="D47" s="25"/>
      <c r="E47" s="25"/>
      <c r="F47" s="25"/>
      <c r="G47" s="25"/>
      <c r="H47" s="26"/>
      <c r="I47" s="26"/>
      <c r="J47" s="26"/>
    </row>
    <row r="48" spans="1:11" x14ac:dyDescent="0.25">
      <c r="A48" s="27" t="s">
        <v>53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5">
      <c r="B49" s="26"/>
      <c r="C49" s="26"/>
      <c r="D49" s="26"/>
      <c r="E49" s="26"/>
      <c r="F49" s="28"/>
      <c r="G49" s="26"/>
      <c r="H49" s="26"/>
      <c r="I49" s="26"/>
      <c r="J49" s="26"/>
    </row>
    <row r="50" spans="1:10" ht="14.4" x14ac:dyDescent="0.3">
      <c r="A50" s="29"/>
    </row>
  </sheetData>
  <mergeCells count="2">
    <mergeCell ref="C1:E1"/>
    <mergeCell ref="F1:H1"/>
  </mergeCells>
  <printOptions horizontalCentered="1"/>
  <pageMargins left="0.25" right="0.25" top="1.5" bottom="0.25" header="0.5" footer="0.5"/>
  <pageSetup scale="98" orientation="portrait" horizontalDpi="1200" verticalDpi="1200" r:id="rId1"/>
  <headerFooter alignWithMargins="0">
    <oddHeader>&amp;C&amp;"Arial,Bold"&amp;18 2020 - 2022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2022-06-23T14:54:50Z</dcterms:created>
  <dcterms:modified xsi:type="dcterms:W3CDTF">2022-06-23T14:55:21Z</dcterms:modified>
</cp:coreProperties>
</file>