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790" yWindow="0" windowWidth="12315" windowHeight="11970"/>
  </bookViews>
  <sheets>
    <sheet name="Table 17" sheetId="1" r:id="rId1"/>
  </sheets>
  <definedNames>
    <definedName name="_xlnm.Print_Area" localSheetId="0">'Table 17'!$A$1:$O$62</definedName>
  </definedNames>
  <calcPr calcId="125725"/>
</workbook>
</file>

<file path=xl/calcChain.xml><?xml version="1.0" encoding="utf-8"?>
<calcChain xmlns="http://schemas.openxmlformats.org/spreadsheetml/2006/main">
  <c r="K9" i="1"/>
  <c r="H9"/>
  <c r="A5"/>
  <c r="C58"/>
  <c r="E58"/>
  <c r="N56"/>
  <c r="N55"/>
  <c r="N54"/>
  <c r="N53"/>
  <c r="N50"/>
  <c r="N49"/>
  <c r="N48"/>
  <c r="N47"/>
  <c r="N45"/>
  <c r="N44"/>
  <c r="N43"/>
  <c r="N42"/>
  <c r="N41"/>
  <c r="N39"/>
  <c r="N38"/>
  <c r="N37"/>
  <c r="N36"/>
  <c r="N35"/>
  <c r="N33"/>
  <c r="N32"/>
  <c r="N31"/>
  <c r="N30"/>
  <c r="N29"/>
  <c r="N27"/>
  <c r="N26"/>
  <c r="N25"/>
  <c r="N24"/>
  <c r="N23"/>
  <c r="N21"/>
  <c r="N20"/>
  <c r="N19"/>
  <c r="N18"/>
  <c r="N17"/>
  <c r="N12"/>
  <c r="N13"/>
  <c r="N14"/>
  <c r="N15"/>
  <c r="N11"/>
  <c r="R12"/>
  <c r="R11"/>
  <c r="Q58"/>
  <c r="H11"/>
  <c r="H12"/>
  <c r="H13"/>
  <c r="H14"/>
  <c r="H15"/>
  <c r="H17"/>
  <c r="H18"/>
  <c r="H19"/>
  <c r="H20"/>
  <c r="H21"/>
  <c r="H23"/>
  <c r="H24"/>
  <c r="H25"/>
  <c r="H26"/>
  <c r="H27"/>
  <c r="H29"/>
  <c r="H30"/>
  <c r="H31"/>
  <c r="H32"/>
  <c r="H33"/>
  <c r="H35"/>
  <c r="H36"/>
  <c r="H37"/>
  <c r="H38"/>
  <c r="H39"/>
  <c r="H41"/>
  <c r="H42"/>
  <c r="H43"/>
  <c r="H44"/>
  <c r="H45"/>
  <c r="H47"/>
  <c r="H48"/>
  <c r="H49"/>
  <c r="H50"/>
  <c r="H51"/>
  <c r="H53"/>
  <c r="H54"/>
  <c r="H55"/>
  <c r="H56"/>
  <c r="H58"/>
  <c r="K58"/>
  <c r="N58"/>
  <c r="N51"/>
</calcChain>
</file>

<file path=xl/sharedStrings.xml><?xml version="1.0" encoding="utf-8"?>
<sst xmlns="http://schemas.openxmlformats.org/spreadsheetml/2006/main" count="58" uniqueCount="55">
  <si>
    <t>%</t>
  </si>
  <si>
    <t>State Total</t>
  </si>
  <si>
    <t>Yakima</t>
  </si>
  <si>
    <t>Whitman</t>
  </si>
  <si>
    <t>Whatcom</t>
  </si>
  <si>
    <t>Walla Walla</t>
  </si>
  <si>
    <t>Wahkiakum</t>
  </si>
  <si>
    <t>Thurston</t>
  </si>
  <si>
    <t>Stevens</t>
  </si>
  <si>
    <t>Skamania</t>
  </si>
  <si>
    <t>Skagit</t>
  </si>
  <si>
    <t>San Juan</t>
  </si>
  <si>
    <t>Pierce</t>
  </si>
  <si>
    <t>Pend Oreille</t>
  </si>
  <si>
    <t>Okanogan</t>
  </si>
  <si>
    <t>Mason</t>
  </si>
  <si>
    <t>Lincoln</t>
  </si>
  <si>
    <t>Lewis</t>
  </si>
  <si>
    <t>Kittitas</t>
  </si>
  <si>
    <t>Kitsap</t>
  </si>
  <si>
    <t>King</t>
  </si>
  <si>
    <t>Grays Harbor</t>
  </si>
  <si>
    <t>Grant</t>
  </si>
  <si>
    <t>Garfield</t>
  </si>
  <si>
    <t>Franklin</t>
  </si>
  <si>
    <t>Ferry</t>
  </si>
  <si>
    <t>Douglas</t>
  </si>
  <si>
    <t>Cowlitz</t>
  </si>
  <si>
    <t>Columbia</t>
  </si>
  <si>
    <t>Clark</t>
  </si>
  <si>
    <t>Clallam</t>
  </si>
  <si>
    <t>Chelan</t>
  </si>
  <si>
    <t>Benton</t>
  </si>
  <si>
    <t>Asotin</t>
  </si>
  <si>
    <t>Adams</t>
  </si>
  <si>
    <t>Construction</t>
  </si>
  <si>
    <t>County</t>
  </si>
  <si>
    <t>w/o New</t>
  </si>
  <si>
    <t>and Improvements</t>
  </si>
  <si>
    <t>Change</t>
  </si>
  <si>
    <t>% Change</t>
  </si>
  <si>
    <t xml:space="preserve">New Construction </t>
  </si>
  <si>
    <t xml:space="preserve">Percent </t>
  </si>
  <si>
    <t xml:space="preserve">*Includes new construction. </t>
  </si>
  <si>
    <t>Snohomish</t>
  </si>
  <si>
    <t>Island</t>
  </si>
  <si>
    <t>Jefferson</t>
  </si>
  <si>
    <t>Locally Assessed Real Property*</t>
  </si>
  <si>
    <t>Comparison of Real Property Assessed Values,</t>
  </si>
  <si>
    <t>Table 17</t>
  </si>
  <si>
    <t>Spokane</t>
  </si>
  <si>
    <t>Pacific</t>
  </si>
  <si>
    <t>Klickitat</t>
  </si>
  <si>
    <t>Total 2008 Value</t>
  </si>
  <si>
    <t>Total 2009 Value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</si>
</sst>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_);\(0.00\)"/>
    <numFmt numFmtId="166" formatCode="_(* #,##0.00000_);_(* \(#,##0.00000\);_(* &quot;-&quot;??_);_(@_)"/>
    <numFmt numFmtId="168" formatCode="_(* #,##0_);_(* \(#,##0\);_(* &quot;-&quot;??_);_(@_)"/>
  </numFmts>
  <fonts count="10">
    <font>
      <sz val="10"/>
      <name val="Arial"/>
    </font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5" fontId="2" fillId="0" borderId="0" xfId="0" applyNumberFormat="1" applyFont="1" applyProtection="1"/>
    <xf numFmtId="165" fontId="2" fillId="0" borderId="0" xfId="0" applyNumberFormat="1" applyFont="1"/>
    <xf numFmtId="5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 applyProtection="1"/>
    <xf numFmtId="0" fontId="4" fillId="0" borderId="0" xfId="0" applyFont="1"/>
    <xf numFmtId="0" fontId="3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0" xfId="2" applyNumberFormat="1" applyFont="1"/>
    <xf numFmtId="5" fontId="2" fillId="0" borderId="0" xfId="2" applyNumberFormat="1" applyFont="1"/>
    <xf numFmtId="166" fontId="2" fillId="0" borderId="0" xfId="0" applyNumberFormat="1" applyFont="1"/>
    <xf numFmtId="5" fontId="4" fillId="0" borderId="0" xfId="0" applyNumberFormat="1" applyFont="1"/>
    <xf numFmtId="43" fontId="4" fillId="0" borderId="0" xfId="1" applyNumberFormat="1" applyFont="1"/>
    <xf numFmtId="168" fontId="4" fillId="0" borderId="0" xfId="1" applyNumberFormat="1" applyFont="1"/>
    <xf numFmtId="43" fontId="5" fillId="0" borderId="0" xfId="0" applyNumberFormat="1" applyFont="1"/>
    <xf numFmtId="43" fontId="6" fillId="0" borderId="0" xfId="1" applyNumberFormat="1" applyFont="1"/>
    <xf numFmtId="168" fontId="5" fillId="0" borderId="0" xfId="0" applyNumberFormat="1" applyFont="1"/>
    <xf numFmtId="168" fontId="5" fillId="0" borderId="0" xfId="1" applyNumberFormat="1" applyFont="1"/>
    <xf numFmtId="37" fontId="6" fillId="0" borderId="0" xfId="2" applyNumberFormat="1" applyFont="1"/>
    <xf numFmtId="168" fontId="6" fillId="0" borderId="0" xfId="1" applyNumberFormat="1" applyFont="1"/>
    <xf numFmtId="37" fontId="6" fillId="0" borderId="0" xfId="0" applyNumberFormat="1" applyFont="1"/>
    <xf numFmtId="0" fontId="6" fillId="0" borderId="0" xfId="0" applyFont="1"/>
    <xf numFmtId="37" fontId="2" fillId="0" borderId="0" xfId="0" applyNumberFormat="1" applyFont="1" applyAlignment="1">
      <alignment horizontal="right"/>
    </xf>
    <xf numFmtId="3" fontId="2" fillId="0" borderId="0" xfId="0" applyNumberFormat="1" applyFont="1"/>
    <xf numFmtId="37" fontId="7" fillId="0" borderId="0" xfId="0" applyNumberFormat="1" applyFont="1"/>
    <xf numFmtId="0" fontId="8" fillId="0" borderId="0" xfId="0" applyFont="1"/>
    <xf numFmtId="168" fontId="8" fillId="0" borderId="0" xfId="0" applyNumberFormat="1" applyFont="1"/>
    <xf numFmtId="0" fontId="3" fillId="0" borderId="0" xfId="0" applyFont="1" applyAlignment="1">
      <alignment horizontal="left"/>
    </xf>
    <xf numFmtId="0" fontId="2" fillId="0" borderId="1" xfId="0" quotePrefix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9" fillId="0" borderId="0" xfId="0" quotePrefix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63"/>
  <sheetViews>
    <sheetView tabSelected="1" workbookViewId="0">
      <selection sqref="A1:O1"/>
    </sheetView>
  </sheetViews>
  <sheetFormatPr defaultRowHeight="12.75"/>
  <cols>
    <col min="1" max="1" width="8.85546875" style="6" customWidth="1"/>
    <col min="2" max="2" width="7" style="6" customWidth="1"/>
    <col min="3" max="3" width="14.7109375" style="6" customWidth="1"/>
    <col min="4" max="4" width="2.5703125" style="6" customWidth="1"/>
    <col min="5" max="5" width="15.42578125" style="6" customWidth="1"/>
    <col min="6" max="6" width="1.28515625" style="6" customWidth="1"/>
    <col min="7" max="7" width="1" style="6" customWidth="1"/>
    <col min="8" max="8" width="8.5703125" style="6" customWidth="1"/>
    <col min="9" max="9" width="2" style="6" customWidth="1"/>
    <col min="10" max="10" width="1.85546875" style="6" customWidth="1"/>
    <col min="11" max="11" width="13.7109375" style="6" customWidth="1"/>
    <col min="12" max="12" width="1.42578125" style="6" customWidth="1"/>
    <col min="13" max="13" width="1.28515625" style="6" customWidth="1"/>
    <col min="14" max="14" width="8.85546875" style="6" customWidth="1"/>
    <col min="15" max="15" width="2.140625" style="6" customWidth="1"/>
    <col min="16" max="16" width="0" style="6" hidden="1" customWidth="1"/>
    <col min="17" max="17" width="13.7109375" style="6" hidden="1" customWidth="1"/>
    <col min="18" max="18" width="14.85546875" style="6" hidden="1" customWidth="1"/>
    <col min="19" max="19" width="8.140625" style="6" customWidth="1"/>
    <col min="20" max="20" width="13.85546875" style="6" bestFit="1" customWidth="1"/>
    <col min="21" max="21" width="5.7109375" style="6" bestFit="1" customWidth="1"/>
    <col min="22" max="22" width="12.28515625" style="6" bestFit="1" customWidth="1"/>
    <col min="23" max="24" width="12.7109375" style="6" customWidth="1"/>
    <col min="25" max="25" width="11.7109375" style="6" bestFit="1" customWidth="1"/>
    <col min="26" max="26" width="15.85546875" style="6" bestFit="1" customWidth="1"/>
    <col min="27" max="16384" width="9.140625" style="6"/>
  </cols>
  <sheetData>
    <row r="1" spans="1:27" ht="15" customHeight="1">
      <c r="A1" s="40" t="s">
        <v>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7" ht="6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7" ht="6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27" ht="18.75">
      <c r="A4" s="42" t="s">
        <v>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7" ht="15.75" customHeight="1">
      <c r="A5" s="43" t="str">
        <f>"Percent Change from "&amp;MID(C9,7,4)&amp;" to "&amp;MID(E9,7,4)</f>
        <v>Percent Change from 2008 to 2009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27" ht="9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7">
      <c r="A7" s="8"/>
      <c r="B7" s="8"/>
      <c r="C7" s="8"/>
      <c r="D7" s="9"/>
      <c r="E7" s="8"/>
      <c r="F7" s="8"/>
      <c r="G7" s="8"/>
      <c r="H7" s="37" t="s">
        <v>42</v>
      </c>
      <c r="I7" s="37"/>
      <c r="J7" s="8"/>
      <c r="K7" s="37" t="s">
        <v>41</v>
      </c>
      <c r="L7" s="37"/>
      <c r="M7" s="8"/>
      <c r="N7" s="37" t="s">
        <v>40</v>
      </c>
      <c r="O7" s="37"/>
    </row>
    <row r="8" spans="1:27">
      <c r="A8" s="10"/>
      <c r="B8" s="10"/>
      <c r="C8" s="36" t="s">
        <v>47</v>
      </c>
      <c r="D8" s="36"/>
      <c r="E8" s="36"/>
      <c r="F8" s="36"/>
      <c r="G8" s="10"/>
      <c r="H8" s="38" t="s">
        <v>39</v>
      </c>
      <c r="I8" s="38"/>
      <c r="J8" s="10"/>
      <c r="K8" s="38" t="s">
        <v>38</v>
      </c>
      <c r="L8" s="38"/>
      <c r="M8" s="10"/>
      <c r="N8" s="38" t="s">
        <v>37</v>
      </c>
      <c r="O8" s="38"/>
    </row>
    <row r="9" spans="1:27">
      <c r="A9" s="11" t="s">
        <v>36</v>
      </c>
      <c r="B9" s="11"/>
      <c r="C9" s="33" t="s">
        <v>53</v>
      </c>
      <c r="D9" s="11"/>
      <c r="E9" s="33" t="s">
        <v>54</v>
      </c>
      <c r="F9" s="12"/>
      <c r="G9" s="11"/>
      <c r="H9" s="39" t="str">
        <f>MID(C9,7,4)&amp;" to "&amp;MID(E9,7,4)</f>
        <v>2008 to 2009</v>
      </c>
      <c r="I9" s="36"/>
      <c r="J9" s="11"/>
      <c r="K9" s="33" t="str">
        <f>"In "&amp;MID(E9,7,4)&amp;" Value"</f>
        <v>In 2009 Value</v>
      </c>
      <c r="L9" s="12"/>
      <c r="M9" s="11"/>
      <c r="N9" s="36" t="s">
        <v>35</v>
      </c>
      <c r="O9" s="36"/>
    </row>
    <row r="10" spans="1:27" ht="6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9"/>
      <c r="L10" s="9"/>
      <c r="M10" s="8"/>
      <c r="N10" s="8"/>
      <c r="O10" s="8"/>
    </row>
    <row r="11" spans="1:27" s="26" customFormat="1">
      <c r="A11" s="8" t="s">
        <v>34</v>
      </c>
      <c r="B11" s="8"/>
      <c r="C11" s="3">
        <v>1185351100</v>
      </c>
      <c r="D11" s="13"/>
      <c r="E11" s="3">
        <v>1259611000</v>
      </c>
      <c r="F11" s="14"/>
      <c r="G11" s="13"/>
      <c r="H11" s="2">
        <f>((E11-C11)/C11)*100</f>
        <v>6.2648020489456666</v>
      </c>
      <c r="I11" s="2" t="s">
        <v>0</v>
      </c>
      <c r="J11" s="15"/>
      <c r="K11" s="1">
        <v>38184914</v>
      </c>
      <c r="L11" s="6"/>
      <c r="M11" s="8"/>
      <c r="N11" s="2">
        <f>((E11-K11)-C11)/C11*100</f>
        <v>3.0434008961564216</v>
      </c>
      <c r="O11" s="8" t="s">
        <v>0</v>
      </c>
      <c r="P11" s="6"/>
      <c r="Q11" s="5">
        <v>20881425</v>
      </c>
      <c r="R11" s="16">
        <f>(E11-Q11)-C11</f>
        <v>53378475</v>
      </c>
      <c r="S11" s="17"/>
      <c r="T11" s="18"/>
      <c r="U11" s="19"/>
      <c r="V11" s="20"/>
      <c r="W11" s="21"/>
      <c r="X11" s="22"/>
      <c r="Y11" s="23"/>
      <c r="Z11" s="24"/>
      <c r="AA11" s="25"/>
    </row>
    <row r="12" spans="1:27" s="26" customFormat="1">
      <c r="A12" s="8" t="s">
        <v>33</v>
      </c>
      <c r="B12" s="8"/>
      <c r="C12" s="4">
        <v>1244256370</v>
      </c>
      <c r="D12" s="4"/>
      <c r="E12" s="4">
        <v>1322598583</v>
      </c>
      <c r="F12" s="27"/>
      <c r="G12" s="4"/>
      <c r="H12" s="2">
        <f>((E12-C12)/C12)*100</f>
        <v>6.2963079706797087</v>
      </c>
      <c r="I12" s="2"/>
      <c r="J12" s="4"/>
      <c r="K12" s="5">
        <v>36299300</v>
      </c>
      <c r="L12" s="6"/>
      <c r="M12" s="8"/>
      <c r="N12" s="2">
        <f>((E12-K12)-C12)/C12*100</f>
        <v>3.37895903237369</v>
      </c>
      <c r="O12" s="8"/>
      <c r="P12" s="6"/>
      <c r="Q12" s="5">
        <v>15879000</v>
      </c>
      <c r="R12" s="16">
        <f>(E12-Q12)-C12</f>
        <v>62463213</v>
      </c>
      <c r="S12" s="17"/>
      <c r="T12" s="18"/>
      <c r="U12" s="19"/>
      <c r="X12" s="22"/>
      <c r="Y12" s="23"/>
      <c r="Z12" s="24"/>
      <c r="AA12" s="25"/>
    </row>
    <row r="13" spans="1:27" s="26" customFormat="1">
      <c r="A13" s="8" t="s">
        <v>32</v>
      </c>
      <c r="B13" s="8"/>
      <c r="C13" s="4">
        <v>11864344440</v>
      </c>
      <c r="D13" s="4"/>
      <c r="E13" s="4">
        <v>12663170270</v>
      </c>
      <c r="F13" s="27"/>
      <c r="G13" s="4"/>
      <c r="H13" s="2">
        <f>((E13-C13)/C13)*100</f>
        <v>6.7329959446120053</v>
      </c>
      <c r="I13" s="2"/>
      <c r="J13" s="4"/>
      <c r="K13" s="5">
        <v>323891847</v>
      </c>
      <c r="L13" s="6"/>
      <c r="M13" s="8"/>
      <c r="N13" s="2">
        <f>((E13-K13)-C13)/C13*100</f>
        <v>4.0030360328952153</v>
      </c>
      <c r="O13" s="8"/>
      <c r="P13" s="6"/>
      <c r="Q13" s="5">
        <v>235796180</v>
      </c>
      <c r="R13" s="6"/>
      <c r="S13" s="17"/>
      <c r="T13" s="18"/>
      <c r="U13" s="19"/>
      <c r="X13" s="22"/>
      <c r="Y13" s="23"/>
      <c r="Z13" s="24"/>
      <c r="AA13" s="25"/>
    </row>
    <row r="14" spans="1:27" s="26" customFormat="1">
      <c r="A14" s="8" t="s">
        <v>31</v>
      </c>
      <c r="B14" s="8"/>
      <c r="C14" s="4">
        <v>8465459775</v>
      </c>
      <c r="D14" s="4"/>
      <c r="E14" s="4">
        <v>9178763834</v>
      </c>
      <c r="F14" s="4"/>
      <c r="G14" s="4"/>
      <c r="H14" s="2">
        <f>((E14-C14)/C14)*100</f>
        <v>8.4260521927764991</v>
      </c>
      <c r="I14" s="2"/>
      <c r="J14" s="4"/>
      <c r="K14" s="5">
        <v>186609838</v>
      </c>
      <c r="L14" s="6"/>
      <c r="M14" s="8"/>
      <c r="N14" s="2">
        <f>((E14-K14)-C14)/C14*100</f>
        <v>6.2216847637197592</v>
      </c>
      <c r="O14" s="8"/>
      <c r="P14" s="6"/>
      <c r="Q14" s="5">
        <v>75494409</v>
      </c>
      <c r="R14" s="6"/>
      <c r="S14" s="17"/>
      <c r="T14" s="18"/>
      <c r="U14" s="19"/>
      <c r="X14" s="22"/>
      <c r="Y14" s="23"/>
      <c r="Z14" s="24"/>
      <c r="AA14" s="25"/>
    </row>
    <row r="15" spans="1:27" s="26" customFormat="1">
      <c r="A15" s="8" t="s">
        <v>30</v>
      </c>
      <c r="B15" s="8"/>
      <c r="C15" s="4">
        <v>8356970362</v>
      </c>
      <c r="D15" s="4"/>
      <c r="E15" s="4">
        <v>8019274686</v>
      </c>
      <c r="F15" s="4"/>
      <c r="G15" s="4"/>
      <c r="H15" s="2">
        <f>((E15-C15)/C15)*100</f>
        <v>-4.0408863663743118</v>
      </c>
      <c r="I15" s="2"/>
      <c r="J15" s="4"/>
      <c r="K15" s="5">
        <v>65305964</v>
      </c>
      <c r="L15" s="6"/>
      <c r="M15" s="8"/>
      <c r="N15" s="2">
        <f>((E15-K15)-C15)/C15*100</f>
        <v>-4.8223413814232217</v>
      </c>
      <c r="O15" s="8"/>
      <c r="P15" s="6"/>
      <c r="Q15" s="5">
        <v>97830065</v>
      </c>
      <c r="R15" s="6"/>
      <c r="S15" s="17"/>
      <c r="T15" s="18"/>
      <c r="U15" s="19"/>
      <c r="X15" s="22"/>
      <c r="Y15" s="23"/>
      <c r="Z15" s="24"/>
      <c r="AA15" s="25"/>
    </row>
    <row r="16" spans="1:27" s="26" customFormat="1" ht="6" customHeight="1">
      <c r="A16" s="8"/>
      <c r="B16" s="8"/>
      <c r="C16" s="4"/>
      <c r="D16" s="4"/>
      <c r="E16" s="4"/>
      <c r="F16" s="4"/>
      <c r="G16" s="4"/>
      <c r="H16" s="2"/>
      <c r="I16" s="2"/>
      <c r="J16" s="4"/>
      <c r="K16" s="5"/>
      <c r="L16" s="6"/>
      <c r="M16" s="8"/>
      <c r="N16" s="2"/>
      <c r="O16" s="8"/>
      <c r="P16" s="6"/>
      <c r="Q16" s="5"/>
      <c r="R16" s="6"/>
      <c r="S16" s="18"/>
      <c r="T16" s="18"/>
      <c r="U16" s="21"/>
      <c r="X16" s="22"/>
      <c r="Y16" s="23"/>
      <c r="Z16" s="24"/>
      <c r="AA16" s="25"/>
    </row>
    <row r="17" spans="1:27" s="26" customFormat="1">
      <c r="A17" s="8" t="s">
        <v>29</v>
      </c>
      <c r="B17" s="8"/>
      <c r="C17" s="4">
        <v>45902326095</v>
      </c>
      <c r="D17" s="4"/>
      <c r="E17" s="4">
        <v>40026136823</v>
      </c>
      <c r="F17" s="4"/>
      <c r="G17" s="4"/>
      <c r="H17" s="2">
        <f>((E17-C17)/C17)*100</f>
        <v>-12.801506528968856</v>
      </c>
      <c r="I17" s="2"/>
      <c r="J17" s="4"/>
      <c r="K17" s="5">
        <v>388339232</v>
      </c>
      <c r="L17" s="6"/>
      <c r="M17" s="8"/>
      <c r="N17" s="2">
        <f>((E17-K17)-C17)/C17*100</f>
        <v>-13.647518626909793</v>
      </c>
      <c r="O17" s="8"/>
      <c r="P17" s="6"/>
      <c r="Q17" s="5">
        <v>713630196</v>
      </c>
      <c r="R17" s="6"/>
      <c r="S17" s="18"/>
      <c r="T17" s="18"/>
      <c r="U17" s="21"/>
      <c r="X17" s="22"/>
      <c r="Y17" s="23"/>
      <c r="Z17" s="24"/>
      <c r="AA17" s="25"/>
    </row>
    <row r="18" spans="1:27" s="26" customFormat="1">
      <c r="A18" s="8" t="s">
        <v>28</v>
      </c>
      <c r="B18" s="8"/>
      <c r="C18" s="4">
        <v>304430759</v>
      </c>
      <c r="D18" s="4"/>
      <c r="E18" s="4">
        <v>318018067</v>
      </c>
      <c r="F18" s="4"/>
      <c r="G18" s="4"/>
      <c r="H18" s="2">
        <f>((E18-C18)/C18)*100</f>
        <v>4.4631850095016192</v>
      </c>
      <c r="I18" s="2"/>
      <c r="J18" s="4"/>
      <c r="K18" s="5">
        <v>4480500</v>
      </c>
      <c r="L18" s="6"/>
      <c r="M18" s="8"/>
      <c r="N18" s="2">
        <f>((E18-K18)-C18)/C18*100</f>
        <v>2.9914217702292034</v>
      </c>
      <c r="O18" s="8"/>
      <c r="P18" s="6"/>
      <c r="Q18" s="5">
        <v>2707000</v>
      </c>
      <c r="R18" s="6"/>
      <c r="S18" s="18"/>
      <c r="T18" s="18"/>
      <c r="U18" s="21"/>
      <c r="X18" s="22"/>
      <c r="Y18" s="23"/>
      <c r="Z18" s="24"/>
      <c r="AA18" s="25"/>
    </row>
    <row r="19" spans="1:27" s="26" customFormat="1">
      <c r="A19" s="8" t="s">
        <v>27</v>
      </c>
      <c r="B19" s="8"/>
      <c r="C19" s="4">
        <v>8648304989</v>
      </c>
      <c r="D19" s="4"/>
      <c r="E19" s="4">
        <v>8545881250</v>
      </c>
      <c r="F19" s="4"/>
      <c r="G19" s="4"/>
      <c r="H19" s="2">
        <f>((E19-C19)/C19)*100</f>
        <v>-1.1843215419700781</v>
      </c>
      <c r="I19" s="2"/>
      <c r="J19" s="4"/>
      <c r="K19" s="5">
        <v>74468790</v>
      </c>
      <c r="L19" s="6"/>
      <c r="M19" s="8"/>
      <c r="N19" s="2">
        <f>((E19-K19)-C19)/C19*100</f>
        <v>-2.0454011418999922</v>
      </c>
      <c r="O19" s="8"/>
      <c r="P19" s="6"/>
      <c r="Q19" s="5">
        <v>154706039</v>
      </c>
      <c r="R19" s="6"/>
      <c r="S19" s="18"/>
      <c r="T19" s="18"/>
      <c r="U19" s="21"/>
      <c r="X19" s="22"/>
      <c r="Y19" s="23"/>
      <c r="Z19" s="24"/>
      <c r="AA19" s="25"/>
    </row>
    <row r="20" spans="1:27" s="26" customFormat="1">
      <c r="A20" s="8" t="s">
        <v>26</v>
      </c>
      <c r="B20" s="8"/>
      <c r="C20" s="4">
        <v>3540348200</v>
      </c>
      <c r="D20" s="4"/>
      <c r="E20" s="4">
        <v>3733916800</v>
      </c>
      <c r="F20" s="4"/>
      <c r="G20" s="4"/>
      <c r="H20" s="2">
        <f>((E20-C20)/C20)*100</f>
        <v>5.4675017559007335</v>
      </c>
      <c r="I20" s="2"/>
      <c r="J20" s="4"/>
      <c r="K20" s="5">
        <v>175474700</v>
      </c>
      <c r="L20" s="6"/>
      <c r="M20" s="8"/>
      <c r="N20" s="2">
        <f>((E20-K20)-C20)/C20*100</f>
        <v>0.51107684831678424</v>
      </c>
      <c r="O20" s="8"/>
      <c r="P20" s="6"/>
      <c r="Q20" s="5">
        <v>38990800</v>
      </c>
      <c r="R20" s="6"/>
      <c r="S20" s="18"/>
      <c r="T20" s="18"/>
      <c r="U20" s="21"/>
      <c r="X20" s="22"/>
      <c r="Y20" s="23"/>
      <c r="Z20" s="24"/>
      <c r="AA20" s="25"/>
    </row>
    <row r="21" spans="1:27" s="26" customFormat="1">
      <c r="A21" s="8" t="s">
        <v>25</v>
      </c>
      <c r="B21" s="8"/>
      <c r="C21" s="4">
        <v>480951485</v>
      </c>
      <c r="D21" s="4"/>
      <c r="E21" s="4">
        <v>517661040</v>
      </c>
      <c r="F21" s="4"/>
      <c r="G21" s="4"/>
      <c r="H21" s="2">
        <f>((E21-C21)/C21)*100</f>
        <v>7.6326939712016904</v>
      </c>
      <c r="I21" s="2"/>
      <c r="J21" s="4"/>
      <c r="K21" s="5">
        <v>9717100</v>
      </c>
      <c r="L21" s="6"/>
      <c r="M21" s="8"/>
      <c r="N21" s="2">
        <f>((E21-K21)-C21)/C21*100</f>
        <v>5.6123030787606369</v>
      </c>
      <c r="O21" s="8"/>
      <c r="P21" s="6"/>
      <c r="Q21" s="5">
        <v>8021500</v>
      </c>
      <c r="R21" s="6"/>
      <c r="S21" s="18"/>
      <c r="T21" s="18"/>
      <c r="U21" s="21"/>
      <c r="X21" s="22"/>
      <c r="Y21" s="23"/>
      <c r="Z21" s="24"/>
      <c r="AA21" s="25"/>
    </row>
    <row r="22" spans="1:27" s="26" customFormat="1" ht="6" customHeight="1">
      <c r="A22" s="8"/>
      <c r="B22" s="8"/>
      <c r="C22" s="4"/>
      <c r="D22" s="4"/>
      <c r="E22" s="4"/>
      <c r="F22" s="4"/>
      <c r="G22" s="4"/>
      <c r="H22" s="2"/>
      <c r="I22" s="2"/>
      <c r="J22" s="4"/>
      <c r="K22" s="5"/>
      <c r="L22" s="6"/>
      <c r="M22" s="8"/>
      <c r="N22" s="2"/>
      <c r="O22" s="8"/>
      <c r="P22" s="6"/>
      <c r="Q22" s="5"/>
      <c r="R22" s="6"/>
      <c r="S22" s="18"/>
      <c r="T22" s="18"/>
      <c r="U22" s="21"/>
      <c r="X22" s="22"/>
      <c r="Y22" s="23"/>
      <c r="Z22" s="24"/>
      <c r="AA22" s="25"/>
    </row>
    <row r="23" spans="1:27" s="26" customFormat="1">
      <c r="A23" s="8" t="s">
        <v>24</v>
      </c>
      <c r="B23" s="8"/>
      <c r="C23" s="4">
        <v>4140610400</v>
      </c>
      <c r="D23" s="4"/>
      <c r="E23" s="4">
        <v>4296350900</v>
      </c>
      <c r="F23" s="4"/>
      <c r="G23" s="4"/>
      <c r="H23" s="2">
        <f>((E23-C23)/C23)*100</f>
        <v>3.7612932624619786</v>
      </c>
      <c r="I23" s="2"/>
      <c r="J23" s="4"/>
      <c r="K23" s="5">
        <v>88361430</v>
      </c>
      <c r="L23" s="6"/>
      <c r="M23" s="8"/>
      <c r="N23" s="2">
        <f>((E23-K23)-C23)/C23*100</f>
        <v>1.6272738434893561</v>
      </c>
      <c r="O23" s="8"/>
      <c r="P23" s="6"/>
      <c r="Q23" s="5">
        <v>67295209</v>
      </c>
      <c r="R23" s="6"/>
      <c r="S23" s="18"/>
      <c r="T23" s="18"/>
      <c r="U23" s="21"/>
      <c r="X23" s="22"/>
      <c r="Y23" s="23"/>
      <c r="Z23" s="24"/>
      <c r="AA23" s="25"/>
    </row>
    <row r="24" spans="1:27" s="26" customFormat="1">
      <c r="A24" s="8" t="s">
        <v>23</v>
      </c>
      <c r="B24" s="8"/>
      <c r="C24" s="4">
        <v>178358548</v>
      </c>
      <c r="D24" s="4"/>
      <c r="E24" s="4">
        <v>189746692</v>
      </c>
      <c r="F24" s="4"/>
      <c r="G24" s="4"/>
      <c r="H24" s="2">
        <f>((E24-C24)/C24)*100</f>
        <v>6.3849723647671759</v>
      </c>
      <c r="I24" s="2"/>
      <c r="J24" s="4"/>
      <c r="K24" s="5">
        <v>2361507</v>
      </c>
      <c r="L24" s="6"/>
      <c r="M24" s="8"/>
      <c r="N24" s="2">
        <f>((E24-K24)-C24)/C24*100</f>
        <v>5.0609500364400812</v>
      </c>
      <c r="O24" s="8"/>
      <c r="P24" s="6"/>
      <c r="Q24" s="5">
        <v>950362</v>
      </c>
      <c r="R24" s="6"/>
      <c r="S24" s="18"/>
      <c r="T24" s="18"/>
      <c r="U24" s="21"/>
      <c r="X24" s="22"/>
      <c r="Y24" s="23"/>
      <c r="Z24" s="24"/>
      <c r="AA24" s="25"/>
    </row>
    <row r="25" spans="1:27" s="26" customFormat="1">
      <c r="A25" s="8" t="s">
        <v>22</v>
      </c>
      <c r="B25" s="8"/>
      <c r="C25" s="4">
        <v>6164358826</v>
      </c>
      <c r="D25" s="4"/>
      <c r="E25" s="4">
        <v>7587633442</v>
      </c>
      <c r="F25" s="4"/>
      <c r="G25" s="4"/>
      <c r="H25" s="2">
        <f>((E25-C25)/C25)*100</f>
        <v>23.088769751639372</v>
      </c>
      <c r="I25" s="2"/>
      <c r="J25" s="4"/>
      <c r="K25" s="5">
        <v>1542075025</v>
      </c>
      <c r="L25" s="6"/>
      <c r="M25" s="8"/>
      <c r="N25" s="2">
        <f>((E25-K25)-C25)/C25*100</f>
        <v>-1.927214368166309</v>
      </c>
      <c r="O25" s="8"/>
      <c r="P25" s="6"/>
      <c r="Q25" s="5">
        <v>75627414</v>
      </c>
      <c r="R25" s="6"/>
      <c r="S25" s="18"/>
      <c r="T25" s="18"/>
      <c r="U25" s="21"/>
      <c r="X25" s="22"/>
      <c r="Y25" s="23"/>
      <c r="Z25" s="24"/>
      <c r="AA25" s="25"/>
    </row>
    <row r="26" spans="1:27" s="26" customFormat="1">
      <c r="A26" s="8" t="s">
        <v>21</v>
      </c>
      <c r="B26" s="8"/>
      <c r="C26" s="4">
        <v>6030725950</v>
      </c>
      <c r="D26" s="4"/>
      <c r="E26" s="4">
        <v>6279752024</v>
      </c>
      <c r="F26" s="4"/>
      <c r="G26" s="4"/>
      <c r="H26" s="2">
        <f>((E26-C26)/C26)*100</f>
        <v>4.129288514594168</v>
      </c>
      <c r="I26" s="2"/>
      <c r="J26" s="4"/>
      <c r="K26" s="5">
        <v>82539139</v>
      </c>
      <c r="L26" s="6"/>
      <c r="M26" s="8"/>
      <c r="N26" s="2">
        <f>((E26-K26)-C26)/C26*100</f>
        <v>2.7606450099096276</v>
      </c>
      <c r="O26" s="8"/>
      <c r="P26" s="6"/>
      <c r="Q26" s="5">
        <v>54223225</v>
      </c>
      <c r="R26" s="6"/>
      <c r="S26" s="18"/>
      <c r="T26" s="18"/>
      <c r="U26" s="21"/>
      <c r="X26" s="22"/>
      <c r="Y26" s="23"/>
      <c r="Z26" s="24"/>
      <c r="AA26" s="25"/>
    </row>
    <row r="27" spans="1:27" s="26" customFormat="1">
      <c r="A27" s="8" t="s">
        <v>45</v>
      </c>
      <c r="B27" s="8"/>
      <c r="C27" s="4">
        <v>14729387220</v>
      </c>
      <c r="D27" s="4"/>
      <c r="E27" s="4">
        <v>14452006504</v>
      </c>
      <c r="F27" s="4"/>
      <c r="G27" s="4"/>
      <c r="H27" s="2">
        <f>((E27-C27)/C27)*100</f>
        <v>-1.8831789256199623</v>
      </c>
      <c r="I27" s="2"/>
      <c r="J27" s="4"/>
      <c r="K27" s="5">
        <v>152408494</v>
      </c>
      <c r="L27" s="6"/>
      <c r="M27" s="8"/>
      <c r="N27" s="2">
        <f>((E27-K27)-C27)/C27*100</f>
        <v>-2.9179028535309293</v>
      </c>
      <c r="O27" s="8"/>
      <c r="P27" s="6"/>
      <c r="Q27" s="5">
        <v>132428899</v>
      </c>
      <c r="R27" s="6"/>
      <c r="S27" s="18"/>
      <c r="T27" s="18"/>
      <c r="U27" s="21"/>
      <c r="X27" s="22"/>
      <c r="Y27" s="23"/>
      <c r="Z27" s="24"/>
      <c r="AA27" s="25"/>
    </row>
    <row r="28" spans="1:27" s="26" customFormat="1" ht="6" customHeight="1">
      <c r="A28" s="8"/>
      <c r="B28" s="8"/>
      <c r="C28" s="4"/>
      <c r="D28" s="4"/>
      <c r="E28" s="4"/>
      <c r="F28" s="4"/>
      <c r="G28" s="4"/>
      <c r="H28" s="2"/>
      <c r="I28" s="2"/>
      <c r="J28" s="4"/>
      <c r="K28" s="5"/>
      <c r="L28" s="6"/>
      <c r="M28" s="8"/>
      <c r="N28" s="2"/>
      <c r="O28" s="8"/>
      <c r="P28" s="6"/>
      <c r="Q28" s="5"/>
      <c r="R28" s="6"/>
      <c r="S28" s="18"/>
      <c r="T28" s="18"/>
      <c r="U28" s="21"/>
      <c r="X28" s="22"/>
      <c r="Y28" s="23"/>
      <c r="Z28" s="24"/>
      <c r="AA28" s="25"/>
    </row>
    <row r="29" spans="1:27" s="26" customFormat="1">
      <c r="A29" s="8" t="s">
        <v>46</v>
      </c>
      <c r="B29" s="8"/>
      <c r="C29" s="4">
        <v>5056667107</v>
      </c>
      <c r="D29" s="4"/>
      <c r="E29" s="4">
        <v>5311207280</v>
      </c>
      <c r="F29" s="4"/>
      <c r="G29" s="4"/>
      <c r="H29" s="2">
        <f>((E29-C29)/C29)*100</f>
        <v>5.0337538068827437</v>
      </c>
      <c r="I29" s="2"/>
      <c r="J29" s="4"/>
      <c r="K29" s="5">
        <v>55737445</v>
      </c>
      <c r="L29" s="6"/>
      <c r="M29" s="8"/>
      <c r="N29" s="2">
        <f>((E29-K29)-C29)/C29*100</f>
        <v>3.9314972449895937</v>
      </c>
      <c r="O29" s="8"/>
      <c r="P29" s="6"/>
      <c r="Q29" s="5">
        <v>58686845</v>
      </c>
      <c r="R29" s="6"/>
      <c r="S29" s="18"/>
      <c r="T29" s="18"/>
      <c r="U29" s="21"/>
      <c r="X29" s="22"/>
      <c r="Y29" s="23"/>
      <c r="Z29" s="24"/>
      <c r="AA29" s="25"/>
    </row>
    <row r="30" spans="1:27" s="26" customFormat="1">
      <c r="A30" s="8" t="s">
        <v>20</v>
      </c>
      <c r="B30" s="8"/>
      <c r="C30" s="4">
        <v>365599712440</v>
      </c>
      <c r="D30" s="4"/>
      <c r="E30" s="4">
        <v>323363051425</v>
      </c>
      <c r="F30" s="4"/>
      <c r="G30" s="4"/>
      <c r="H30" s="2">
        <f>((E30-C30)/C30)*100</f>
        <v>-11.552706300864946</v>
      </c>
      <c r="I30" s="2"/>
      <c r="J30" s="4"/>
      <c r="K30" s="5">
        <v>5205245583</v>
      </c>
      <c r="L30" s="6"/>
      <c r="M30" s="8"/>
      <c r="N30" s="2">
        <f>((E30-K30)-C30)/C30*100</f>
        <v>-12.976461683017837</v>
      </c>
      <c r="O30" s="8"/>
      <c r="P30" s="6"/>
      <c r="Q30" s="5">
        <v>4350573545</v>
      </c>
      <c r="R30" s="6"/>
      <c r="S30" s="18"/>
      <c r="T30" s="18"/>
      <c r="U30" s="21"/>
      <c r="X30" s="22"/>
      <c r="Y30" s="23"/>
      <c r="Z30" s="24"/>
      <c r="AA30" s="25"/>
    </row>
    <row r="31" spans="1:27" s="26" customFormat="1">
      <c r="A31" s="8" t="s">
        <v>19</v>
      </c>
      <c r="B31" s="8"/>
      <c r="C31" s="4">
        <v>31901494279</v>
      </c>
      <c r="D31" s="4"/>
      <c r="E31" s="4">
        <v>29021620917</v>
      </c>
      <c r="F31" s="4"/>
      <c r="G31" s="4"/>
      <c r="H31" s="2">
        <f>((E31-C31)/C31)*100</f>
        <v>-9.0273933152270942</v>
      </c>
      <c r="I31" s="2"/>
      <c r="J31" s="4"/>
      <c r="K31" s="5">
        <v>282461226</v>
      </c>
      <c r="L31" s="6"/>
      <c r="M31" s="8"/>
      <c r="N31" s="2">
        <f>((E31-K31)-C31)/C31*100</f>
        <v>-9.9128102287098514</v>
      </c>
      <c r="O31" s="8"/>
      <c r="P31" s="6"/>
      <c r="Q31" s="5">
        <v>343230694</v>
      </c>
      <c r="R31" s="6"/>
      <c r="S31" s="18"/>
      <c r="T31" s="18"/>
      <c r="U31" s="21"/>
      <c r="X31" s="22"/>
      <c r="Y31" s="23"/>
      <c r="Z31" s="24"/>
      <c r="AA31" s="25"/>
    </row>
    <row r="32" spans="1:27" s="26" customFormat="1">
      <c r="A32" s="8" t="s">
        <v>18</v>
      </c>
      <c r="B32" s="8"/>
      <c r="C32" s="4">
        <v>5693283663</v>
      </c>
      <c r="D32" s="4"/>
      <c r="E32" s="4">
        <v>6046869633</v>
      </c>
      <c r="F32" s="4"/>
      <c r="G32" s="4"/>
      <c r="H32" s="2">
        <f>((E32-C32)/C32)*100</f>
        <v>6.2105805881044498</v>
      </c>
      <c r="I32" s="2"/>
      <c r="J32" s="4"/>
      <c r="K32" s="5">
        <v>163709400</v>
      </c>
      <c r="L32" s="6"/>
      <c r="M32" s="8"/>
      <c r="N32" s="2">
        <f>((E32-K32)-C32)/C32*100</f>
        <v>3.3350976561028589</v>
      </c>
      <c r="O32" s="8"/>
      <c r="P32" s="6"/>
      <c r="Q32" s="5">
        <v>75641357</v>
      </c>
      <c r="R32" s="6"/>
      <c r="S32" s="18"/>
      <c r="T32" s="18"/>
      <c r="U32" s="21"/>
      <c r="X32" s="22"/>
      <c r="Y32" s="23"/>
      <c r="Z32" s="24"/>
      <c r="AA32" s="25"/>
    </row>
    <row r="33" spans="1:27" s="26" customFormat="1">
      <c r="A33" s="35" t="s">
        <v>52</v>
      </c>
      <c r="B33" s="8"/>
      <c r="C33" s="4">
        <v>2074444901</v>
      </c>
      <c r="D33" s="4"/>
      <c r="E33" s="4">
        <v>2234058813</v>
      </c>
      <c r="F33" s="4"/>
      <c r="G33" s="4"/>
      <c r="H33" s="2">
        <f>((E33-C33)/C33)*100</f>
        <v>7.6942950821714788</v>
      </c>
      <c r="I33" s="2"/>
      <c r="J33" s="4"/>
      <c r="K33" s="5">
        <v>126085761</v>
      </c>
      <c r="L33" s="6"/>
      <c r="M33" s="8"/>
      <c r="N33" s="2">
        <f>((E33-K33)-C33)/C33*100</f>
        <v>1.6162468804949957</v>
      </c>
      <c r="O33" s="8"/>
      <c r="P33" s="6"/>
      <c r="Q33" s="5">
        <v>40052942</v>
      </c>
      <c r="R33" s="6"/>
      <c r="S33" s="18"/>
      <c r="T33" s="18"/>
      <c r="U33" s="21"/>
      <c r="X33" s="22"/>
      <c r="Y33" s="23"/>
      <c r="Z33" s="24"/>
      <c r="AA33" s="25"/>
    </row>
    <row r="34" spans="1:27" s="26" customFormat="1" ht="6" customHeight="1">
      <c r="A34" s="8"/>
      <c r="B34" s="8"/>
      <c r="C34" s="4"/>
      <c r="D34" s="4"/>
      <c r="E34" s="4"/>
      <c r="F34" s="4"/>
      <c r="G34" s="4"/>
      <c r="H34" s="2"/>
      <c r="I34" s="2"/>
      <c r="J34" s="4"/>
      <c r="K34" s="5"/>
      <c r="L34" s="6"/>
      <c r="M34" s="8"/>
      <c r="N34" s="2"/>
      <c r="O34" s="8"/>
      <c r="P34" s="6"/>
      <c r="Q34" s="5"/>
      <c r="R34" s="6"/>
      <c r="S34" s="18"/>
      <c r="T34" s="18"/>
      <c r="U34" s="21"/>
      <c r="X34" s="22"/>
      <c r="Y34" s="23"/>
      <c r="Z34" s="24"/>
      <c r="AA34" s="25"/>
    </row>
    <row r="35" spans="1:27" s="26" customFormat="1">
      <c r="A35" s="8" t="s">
        <v>17</v>
      </c>
      <c r="B35" s="8"/>
      <c r="C35" s="4">
        <v>6501763094</v>
      </c>
      <c r="D35" s="4"/>
      <c r="E35" s="4">
        <v>6520618504</v>
      </c>
      <c r="F35" s="4"/>
      <c r="G35" s="4"/>
      <c r="H35" s="2">
        <f>((E35-C35)/C35)*100</f>
        <v>0.29000456841314742</v>
      </c>
      <c r="I35" s="2"/>
      <c r="J35" s="4"/>
      <c r="K35" s="5">
        <v>142887262</v>
      </c>
      <c r="L35" s="6"/>
      <c r="M35" s="8"/>
      <c r="N35" s="2">
        <f>((E35-K35)-C35)/C35*100</f>
        <v>-1.9076648934572824</v>
      </c>
      <c r="O35" s="8"/>
      <c r="P35" s="6"/>
      <c r="Q35" s="5">
        <v>71710500</v>
      </c>
      <c r="R35" s="6"/>
      <c r="S35" s="18"/>
      <c r="T35" s="18"/>
      <c r="U35" s="21"/>
      <c r="X35" s="22"/>
      <c r="Y35" s="23"/>
      <c r="Z35" s="24"/>
      <c r="AA35" s="25"/>
    </row>
    <row r="36" spans="1:27" s="26" customFormat="1">
      <c r="A36" s="8" t="s">
        <v>16</v>
      </c>
      <c r="B36" s="8"/>
      <c r="C36" s="4">
        <v>829175010</v>
      </c>
      <c r="D36" s="4"/>
      <c r="E36" s="4">
        <v>879275920</v>
      </c>
      <c r="F36" s="4"/>
      <c r="G36" s="4"/>
      <c r="H36" s="2">
        <f>((E36-C36)/C36)*100</f>
        <v>6.0422600049174182</v>
      </c>
      <c r="I36" s="2"/>
      <c r="J36" s="4"/>
      <c r="K36" s="5">
        <v>12280650</v>
      </c>
      <c r="L36" s="6"/>
      <c r="M36" s="8"/>
      <c r="N36" s="2">
        <f>((E36-K36)-C36)/C36*100</f>
        <v>4.5611914908048181</v>
      </c>
      <c r="O36" s="8"/>
      <c r="P36" s="6"/>
      <c r="Q36" s="5">
        <v>7762160</v>
      </c>
      <c r="R36" s="6"/>
      <c r="S36" s="18"/>
      <c r="T36" s="18"/>
      <c r="U36" s="21"/>
      <c r="X36" s="22"/>
      <c r="Y36" s="23"/>
      <c r="Z36" s="24"/>
      <c r="AA36" s="25"/>
    </row>
    <row r="37" spans="1:27" s="26" customFormat="1">
      <c r="A37" s="8" t="s">
        <v>15</v>
      </c>
      <c r="B37" s="8"/>
      <c r="C37" s="4">
        <v>7040121766</v>
      </c>
      <c r="D37" s="4"/>
      <c r="E37" s="4">
        <v>7548841916</v>
      </c>
      <c r="F37" s="4"/>
      <c r="G37" s="4"/>
      <c r="H37" s="2">
        <f>((E37-C37)/C37)*100</f>
        <v>7.2260135109714243</v>
      </c>
      <c r="I37" s="2"/>
      <c r="J37" s="4"/>
      <c r="K37" s="5">
        <v>96838770</v>
      </c>
      <c r="L37" s="6"/>
      <c r="M37" s="8"/>
      <c r="N37" s="2">
        <f>((E37-K37)-C37)/C37*100</f>
        <v>5.8504865922797729</v>
      </c>
      <c r="O37" s="8"/>
      <c r="P37" s="6"/>
      <c r="Q37" s="5">
        <v>118344012</v>
      </c>
      <c r="R37" s="6"/>
      <c r="S37" s="18"/>
      <c r="T37" s="18"/>
      <c r="U37" s="21"/>
      <c r="X37" s="22"/>
      <c r="Y37" s="23"/>
      <c r="Z37" s="24"/>
      <c r="AA37" s="25"/>
    </row>
    <row r="38" spans="1:27" s="26" customFormat="1">
      <c r="A38" s="8" t="s">
        <v>14</v>
      </c>
      <c r="B38" s="8"/>
      <c r="C38" s="4">
        <v>3311177032</v>
      </c>
      <c r="D38" s="4"/>
      <c r="E38" s="4">
        <v>3447297032</v>
      </c>
      <c r="F38" s="4"/>
      <c r="G38" s="4"/>
      <c r="H38" s="2">
        <f>((E38-C38)/C38)*100</f>
        <v>4.1109248670338081</v>
      </c>
      <c r="I38" s="2"/>
      <c r="J38" s="4"/>
      <c r="K38" s="5">
        <v>71657100</v>
      </c>
      <c r="L38" s="6"/>
      <c r="M38" s="8"/>
      <c r="N38" s="2">
        <f>((E38-K38)-C38)/C38*100</f>
        <v>1.9468273480099447</v>
      </c>
      <c r="O38" s="8"/>
      <c r="P38" s="6"/>
      <c r="Q38" s="5">
        <v>38392692</v>
      </c>
      <c r="R38" s="6"/>
      <c r="S38" s="18"/>
      <c r="T38" s="18"/>
      <c r="U38" s="21"/>
      <c r="X38" s="22"/>
      <c r="Y38" s="23"/>
      <c r="Z38" s="24"/>
      <c r="AA38" s="25"/>
    </row>
    <row r="39" spans="1:27" s="26" customFormat="1">
      <c r="A39" s="35" t="s">
        <v>51</v>
      </c>
      <c r="B39" s="8"/>
      <c r="C39" s="4">
        <v>2361055430</v>
      </c>
      <c r="D39" s="4"/>
      <c r="E39" s="4">
        <v>2547159240</v>
      </c>
      <c r="F39" s="4"/>
      <c r="G39" s="4"/>
      <c r="H39" s="2">
        <f>((E39-C39)/C39)*100</f>
        <v>7.8822296010221153</v>
      </c>
      <c r="I39" s="2"/>
      <c r="J39" s="4"/>
      <c r="K39" s="5">
        <v>31944440</v>
      </c>
      <c r="L39" s="6"/>
      <c r="M39" s="8"/>
      <c r="N39" s="2">
        <f>((E39-K39)-C39)/C39*100</f>
        <v>6.5292567061841487</v>
      </c>
      <c r="O39" s="8"/>
      <c r="P39" s="6"/>
      <c r="Q39" s="5">
        <v>15721580</v>
      </c>
      <c r="R39" s="6"/>
      <c r="S39" s="18"/>
      <c r="T39" s="18"/>
      <c r="U39" s="21"/>
      <c r="X39" s="22"/>
      <c r="Y39" s="23"/>
      <c r="Z39" s="24"/>
      <c r="AA39" s="25"/>
    </row>
    <row r="40" spans="1:27" s="26" customFormat="1" ht="6" customHeight="1">
      <c r="A40" s="8"/>
      <c r="B40" s="8"/>
      <c r="C40" s="4"/>
      <c r="D40" s="4"/>
      <c r="E40" s="4"/>
      <c r="F40" s="4"/>
      <c r="G40" s="4"/>
      <c r="H40" s="2"/>
      <c r="I40" s="2"/>
      <c r="J40" s="4"/>
      <c r="K40" s="5"/>
      <c r="L40" s="6"/>
      <c r="M40" s="8"/>
      <c r="N40" s="2"/>
      <c r="O40" s="8"/>
      <c r="P40" s="6"/>
      <c r="Q40" s="5"/>
      <c r="R40" s="6"/>
      <c r="S40" s="18"/>
      <c r="T40" s="18"/>
      <c r="U40" s="21"/>
      <c r="X40" s="22"/>
      <c r="Y40" s="23"/>
      <c r="Z40" s="24"/>
      <c r="AA40" s="25"/>
    </row>
    <row r="41" spans="1:27" s="26" customFormat="1">
      <c r="A41" s="8" t="s">
        <v>13</v>
      </c>
      <c r="B41" s="8"/>
      <c r="C41" s="4">
        <v>1141892462</v>
      </c>
      <c r="D41" s="4"/>
      <c r="E41" s="4">
        <v>1229038390</v>
      </c>
      <c r="F41" s="4"/>
      <c r="G41" s="4"/>
      <c r="H41" s="2">
        <f>((E41-C41)/C41)*100</f>
        <v>7.6317105944780295</v>
      </c>
      <c r="I41" s="2"/>
      <c r="J41" s="4"/>
      <c r="K41" s="5">
        <v>17453438</v>
      </c>
      <c r="L41" s="6"/>
      <c r="M41" s="8"/>
      <c r="N41" s="2">
        <f>((E41-K41)-C41)/C41*100</f>
        <v>6.1032445978262357</v>
      </c>
      <c r="O41" s="8"/>
      <c r="P41" s="6"/>
      <c r="Q41" s="5">
        <v>10365622</v>
      </c>
      <c r="R41" s="6"/>
      <c r="S41" s="18"/>
      <c r="T41" s="18"/>
      <c r="U41" s="21"/>
      <c r="X41" s="22"/>
      <c r="Y41" s="23"/>
      <c r="Z41" s="24"/>
      <c r="AA41" s="25"/>
    </row>
    <row r="42" spans="1:27" s="26" customFormat="1">
      <c r="A42" s="8" t="s">
        <v>12</v>
      </c>
      <c r="B42" s="8"/>
      <c r="C42" s="4">
        <v>89241631546</v>
      </c>
      <c r="D42" s="4"/>
      <c r="E42" s="4">
        <v>85188670419</v>
      </c>
      <c r="F42" s="4"/>
      <c r="G42" s="4"/>
      <c r="H42" s="2">
        <f>((E42-C42)/C42)*100</f>
        <v>-4.5415587509859492</v>
      </c>
      <c r="I42" s="2"/>
      <c r="J42" s="4"/>
      <c r="K42" s="5">
        <v>1229933848</v>
      </c>
      <c r="L42" s="6"/>
      <c r="M42" s="8"/>
      <c r="N42" s="2">
        <f>((E42-K42)-C42)/C42*100</f>
        <v>-5.9197651180065076</v>
      </c>
      <c r="O42" s="8"/>
      <c r="P42" s="6"/>
      <c r="Q42" s="5">
        <v>1344884636</v>
      </c>
      <c r="R42" s="6"/>
      <c r="S42" s="18"/>
      <c r="T42" s="18"/>
      <c r="U42" s="21"/>
      <c r="X42" s="22"/>
      <c r="Y42" s="23"/>
      <c r="Z42" s="24"/>
      <c r="AA42" s="25"/>
    </row>
    <row r="43" spans="1:27" s="26" customFormat="1">
      <c r="A43" s="8" t="s">
        <v>11</v>
      </c>
      <c r="B43" s="8"/>
      <c r="C43" s="4">
        <v>7904618853</v>
      </c>
      <c r="D43" s="4"/>
      <c r="E43" s="4">
        <v>8064934225</v>
      </c>
      <c r="F43" s="4"/>
      <c r="G43" s="4"/>
      <c r="H43" s="2">
        <f>((E43-C43)/C43)*100</f>
        <v>2.0281227340791559</v>
      </c>
      <c r="I43" s="2"/>
      <c r="J43" s="4"/>
      <c r="K43" s="5">
        <v>77867551</v>
      </c>
      <c r="L43" s="6"/>
      <c r="M43" s="8"/>
      <c r="N43" s="2">
        <f>((E43-K43)-C43)/C43*100</f>
        <v>1.0430334786946622</v>
      </c>
      <c r="O43" s="8"/>
      <c r="P43" s="6"/>
      <c r="Q43" s="5">
        <v>67575730</v>
      </c>
      <c r="R43" s="6"/>
      <c r="S43" s="18"/>
      <c r="T43" s="18"/>
      <c r="U43" s="21"/>
      <c r="X43" s="22"/>
      <c r="Y43" s="23"/>
      <c r="Z43" s="24"/>
      <c r="AA43" s="25"/>
    </row>
    <row r="44" spans="1:27" s="26" customFormat="1">
      <c r="A44" s="8" t="s">
        <v>10</v>
      </c>
      <c r="B44" s="8"/>
      <c r="C44" s="4">
        <v>15706785645</v>
      </c>
      <c r="D44" s="4"/>
      <c r="E44" s="4">
        <v>14964746348</v>
      </c>
      <c r="F44" s="4"/>
      <c r="G44" s="4"/>
      <c r="H44" s="2">
        <f>((E44-C44)/C44)*100</f>
        <v>-4.7243230650200934</v>
      </c>
      <c r="I44" s="2"/>
      <c r="J44" s="4"/>
      <c r="K44" s="5">
        <v>223377228</v>
      </c>
      <c r="L44" s="6"/>
      <c r="M44" s="8"/>
      <c r="N44" s="2">
        <f>((E44-K44)-C44)/C44*100</f>
        <v>-6.1464932852593215</v>
      </c>
      <c r="O44" s="8"/>
      <c r="P44" s="6"/>
      <c r="Q44" s="5">
        <v>237624731</v>
      </c>
      <c r="R44" s="6"/>
      <c r="S44" s="18"/>
      <c r="T44" s="18"/>
      <c r="U44" s="21"/>
      <c r="X44" s="22"/>
      <c r="Y44" s="23"/>
      <c r="Z44" s="24"/>
      <c r="AA44" s="25"/>
    </row>
    <row r="45" spans="1:27" s="26" customFormat="1">
      <c r="A45" s="8" t="s">
        <v>9</v>
      </c>
      <c r="B45" s="8"/>
      <c r="C45" s="4">
        <v>1095179549</v>
      </c>
      <c r="D45" s="4"/>
      <c r="E45" s="4">
        <v>1222148278</v>
      </c>
      <c r="F45" s="4"/>
      <c r="G45" s="4"/>
      <c r="H45" s="2">
        <f>((E45-C45)/C45)*100</f>
        <v>11.593416724767566</v>
      </c>
      <c r="I45" s="2"/>
      <c r="J45" s="4"/>
      <c r="K45" s="5">
        <v>16991100</v>
      </c>
      <c r="L45" s="6"/>
      <c r="M45" s="8"/>
      <c r="N45" s="2">
        <f>((E45-K45)-C45)/C45*100</f>
        <v>10.041972487563315</v>
      </c>
      <c r="O45" s="8"/>
      <c r="P45" s="6"/>
      <c r="Q45" s="5">
        <v>11965250</v>
      </c>
      <c r="R45" s="6"/>
      <c r="S45" s="18"/>
      <c r="T45" s="18"/>
      <c r="U45" s="21"/>
      <c r="X45" s="22"/>
      <c r="Y45" s="23"/>
      <c r="Z45" s="24"/>
      <c r="AA45" s="25"/>
    </row>
    <row r="46" spans="1:27" s="26" customFormat="1" ht="6" customHeight="1">
      <c r="A46" s="8"/>
      <c r="B46" s="8"/>
      <c r="C46" s="4"/>
      <c r="D46" s="4"/>
      <c r="E46" s="4"/>
      <c r="F46" s="4"/>
      <c r="G46" s="4"/>
      <c r="H46" s="2"/>
      <c r="I46" s="2"/>
      <c r="J46" s="4"/>
      <c r="K46" s="5"/>
      <c r="L46" s="6"/>
      <c r="M46" s="8"/>
      <c r="N46" s="2"/>
      <c r="O46" s="8"/>
      <c r="P46" s="6"/>
      <c r="Q46" s="5"/>
      <c r="R46" s="6"/>
      <c r="S46" s="18"/>
      <c r="T46" s="18"/>
      <c r="U46" s="21"/>
      <c r="X46" s="22"/>
      <c r="Y46" s="23"/>
      <c r="Z46" s="24"/>
      <c r="AA46" s="25"/>
    </row>
    <row r="47" spans="1:27" s="26" customFormat="1">
      <c r="A47" s="8" t="s">
        <v>44</v>
      </c>
      <c r="B47" s="8"/>
      <c r="C47" s="4">
        <v>97810393346</v>
      </c>
      <c r="D47" s="4"/>
      <c r="E47" s="4">
        <v>90197192681</v>
      </c>
      <c r="F47" s="4"/>
      <c r="G47" s="4"/>
      <c r="H47" s="2">
        <f>((E47-C47)/C47)*100</f>
        <v>-7.7836315799984925</v>
      </c>
      <c r="I47" s="2"/>
      <c r="J47" s="4"/>
      <c r="K47" s="5">
        <v>809860383</v>
      </c>
      <c r="L47" s="6"/>
      <c r="M47" s="8"/>
      <c r="N47" s="2">
        <f>((E47-K47)-C47)/C47*100</f>
        <v>-8.6116216895312849</v>
      </c>
      <c r="O47" s="8"/>
      <c r="P47" s="6"/>
      <c r="Q47" s="5">
        <v>1193434776</v>
      </c>
      <c r="R47" s="6"/>
      <c r="S47" s="18"/>
      <c r="T47" s="18"/>
      <c r="U47" s="21"/>
      <c r="X47" s="22"/>
      <c r="Y47" s="23"/>
      <c r="Z47" s="24"/>
      <c r="AA47" s="25"/>
    </row>
    <row r="48" spans="1:27" s="26" customFormat="1">
      <c r="A48" s="35" t="s">
        <v>50</v>
      </c>
      <c r="B48" s="8"/>
      <c r="C48" s="4">
        <v>35904294493</v>
      </c>
      <c r="D48" s="4"/>
      <c r="E48" s="4">
        <v>36363493065</v>
      </c>
      <c r="F48" s="4"/>
      <c r="G48" s="4"/>
      <c r="H48" s="2">
        <f>((E48-C48)/C48)*100</f>
        <v>1.2789516643740948</v>
      </c>
      <c r="I48" s="2"/>
      <c r="J48" s="4"/>
      <c r="K48" s="5">
        <v>508132587</v>
      </c>
      <c r="L48" s="6"/>
      <c r="M48" s="8"/>
      <c r="N48" s="2">
        <f>((E48-K48)-C48)/C48*100</f>
        <v>-0.13629014492831856</v>
      </c>
      <c r="O48" s="8"/>
      <c r="P48" s="6"/>
      <c r="Q48" s="5">
        <v>368830369</v>
      </c>
      <c r="R48" s="6"/>
      <c r="S48" s="18"/>
      <c r="T48" s="18"/>
      <c r="U48" s="21"/>
      <c r="X48" s="22"/>
      <c r="Y48" s="23"/>
      <c r="Z48" s="24"/>
      <c r="AA48" s="25"/>
    </row>
    <row r="49" spans="1:27" s="26" customFormat="1">
      <c r="A49" s="8" t="s">
        <v>8</v>
      </c>
      <c r="B49" s="8"/>
      <c r="C49" s="4">
        <v>3043439785</v>
      </c>
      <c r="D49" s="4"/>
      <c r="E49" s="4">
        <v>3133873751</v>
      </c>
      <c r="F49" s="4"/>
      <c r="G49" s="4"/>
      <c r="H49" s="2">
        <f>((E49-C49)/C49)*100</f>
        <v>2.9714393051479413</v>
      </c>
      <c r="I49" s="2"/>
      <c r="J49" s="4"/>
      <c r="K49" s="5">
        <v>54409866</v>
      </c>
      <c r="L49" s="6"/>
      <c r="M49" s="8"/>
      <c r="N49" s="2">
        <f>((E49-K49)-C49)/C49*100</f>
        <v>1.18366396396438</v>
      </c>
      <c r="O49" s="8"/>
      <c r="P49" s="6"/>
      <c r="Q49" s="5">
        <v>34426350</v>
      </c>
      <c r="R49" s="6"/>
      <c r="S49" s="18"/>
      <c r="T49" s="18"/>
      <c r="U49" s="21"/>
      <c r="X49" s="22"/>
      <c r="Y49" s="23"/>
      <c r="Z49" s="24"/>
      <c r="AA49" s="25"/>
    </row>
    <row r="50" spans="1:27" s="26" customFormat="1">
      <c r="A50" s="8" t="s">
        <v>7</v>
      </c>
      <c r="B50" s="8"/>
      <c r="C50" s="4">
        <v>29026512076</v>
      </c>
      <c r="D50" s="4"/>
      <c r="E50" s="4">
        <v>28144858520</v>
      </c>
      <c r="F50" s="4"/>
      <c r="G50" s="4"/>
      <c r="H50" s="2">
        <f>((E50-C50)/C50)*100</f>
        <v>-3.0374078486990448</v>
      </c>
      <c r="I50" s="2"/>
      <c r="J50" s="4"/>
      <c r="K50" s="5">
        <v>512976449</v>
      </c>
      <c r="L50" s="6"/>
      <c r="M50" s="8"/>
      <c r="N50" s="2">
        <f>((E50-K50)-C50)/C50*100</f>
        <v>-4.8046765017734332</v>
      </c>
      <c r="O50" s="8"/>
      <c r="P50" s="6"/>
      <c r="Q50" s="5">
        <v>313658965</v>
      </c>
      <c r="R50" s="6"/>
      <c r="S50" s="18"/>
      <c r="T50" s="18"/>
      <c r="U50" s="21"/>
      <c r="X50" s="22"/>
      <c r="Y50" s="23"/>
      <c r="Z50" s="24"/>
      <c r="AA50" s="25"/>
    </row>
    <row r="51" spans="1:27" s="26" customFormat="1">
      <c r="A51" s="8" t="s">
        <v>6</v>
      </c>
      <c r="B51" s="8"/>
      <c r="C51" s="4">
        <v>446913321</v>
      </c>
      <c r="D51" s="4"/>
      <c r="E51" s="4">
        <v>441936376</v>
      </c>
      <c r="F51" s="4"/>
      <c r="G51" s="4"/>
      <c r="H51" s="2">
        <f>((E51-C51)/C51)*100</f>
        <v>-1.113626460912764</v>
      </c>
      <c r="I51" s="2"/>
      <c r="J51" s="4"/>
      <c r="K51" s="5">
        <v>5081100</v>
      </c>
      <c r="L51" s="6"/>
      <c r="M51" s="8"/>
      <c r="N51" s="2">
        <f>((E51-K51)-C51)/C51*100</f>
        <v>-2.2505583358970855</v>
      </c>
      <c r="O51" s="8"/>
      <c r="P51" s="6"/>
      <c r="Q51" s="5">
        <v>4948400</v>
      </c>
      <c r="R51" s="6"/>
      <c r="S51" s="18"/>
      <c r="T51" s="18"/>
      <c r="U51" s="21"/>
      <c r="X51" s="22"/>
      <c r="Y51" s="23"/>
      <c r="Z51" s="24"/>
      <c r="AA51" s="25"/>
    </row>
    <row r="52" spans="1:27" s="26" customFormat="1" ht="6" customHeight="1">
      <c r="A52" s="8"/>
      <c r="B52" s="8"/>
      <c r="C52" s="4"/>
      <c r="D52" s="4"/>
      <c r="E52" s="4"/>
      <c r="F52" s="4"/>
      <c r="G52" s="4"/>
      <c r="H52" s="2"/>
      <c r="I52" s="2"/>
      <c r="J52" s="4"/>
      <c r="K52" s="5"/>
      <c r="L52" s="6"/>
      <c r="M52" s="8"/>
      <c r="N52" s="2"/>
      <c r="O52" s="8"/>
      <c r="P52" s="6"/>
      <c r="Q52" s="5"/>
      <c r="R52" s="6"/>
      <c r="S52" s="18"/>
      <c r="T52" s="18"/>
      <c r="U52" s="21"/>
      <c r="X52" s="22"/>
      <c r="Y52" s="23"/>
      <c r="Z52" s="24"/>
      <c r="AA52" s="25"/>
    </row>
    <row r="53" spans="1:27" s="26" customFormat="1">
      <c r="A53" s="8" t="s">
        <v>5</v>
      </c>
      <c r="B53" s="8"/>
      <c r="C53" s="4">
        <v>4350735000</v>
      </c>
      <c r="D53" s="4"/>
      <c r="E53" s="4">
        <v>4213294800</v>
      </c>
      <c r="F53" s="4"/>
      <c r="G53" s="4"/>
      <c r="H53" s="2">
        <f>((E53-C53)/C53)*100</f>
        <v>-3.1590110636478665</v>
      </c>
      <c r="I53" s="2"/>
      <c r="J53" s="4"/>
      <c r="K53" s="5">
        <v>51103500</v>
      </c>
      <c r="L53" s="6"/>
      <c r="M53" s="8"/>
      <c r="N53" s="2">
        <f>((E53-K53)-C53)/C53*100</f>
        <v>-4.3336057011056752</v>
      </c>
      <c r="O53" s="8"/>
      <c r="P53" s="6"/>
      <c r="Q53" s="5">
        <v>67771823</v>
      </c>
      <c r="R53" s="6"/>
      <c r="S53" s="18"/>
      <c r="T53" s="18"/>
      <c r="U53" s="21"/>
      <c r="X53" s="22"/>
      <c r="Y53" s="23"/>
      <c r="Z53" s="24"/>
      <c r="AA53" s="25"/>
    </row>
    <row r="54" spans="1:27" s="26" customFormat="1">
      <c r="A54" s="8" t="s">
        <v>4</v>
      </c>
      <c r="B54" s="8"/>
      <c r="C54" s="4">
        <v>22922411993</v>
      </c>
      <c r="D54" s="4"/>
      <c r="E54" s="4">
        <v>23880935010</v>
      </c>
      <c r="F54" s="4"/>
      <c r="G54" s="4"/>
      <c r="H54" s="2">
        <f>((E54-C54)/C54)*100</f>
        <v>4.1815975443278477</v>
      </c>
      <c r="I54" s="2"/>
      <c r="J54" s="4"/>
      <c r="K54" s="5">
        <v>319526670</v>
      </c>
      <c r="L54" s="6"/>
      <c r="M54" s="8"/>
      <c r="N54" s="2">
        <f>((E54-K54)-C54)/C54*100</f>
        <v>2.7876488180874484</v>
      </c>
      <c r="O54" s="8"/>
      <c r="P54" s="6"/>
      <c r="Q54" s="5">
        <v>270543601</v>
      </c>
      <c r="R54" s="6"/>
      <c r="S54" s="18"/>
      <c r="T54" s="18"/>
      <c r="U54" s="21"/>
      <c r="X54" s="22"/>
      <c r="Y54" s="23"/>
      <c r="Z54" s="24"/>
      <c r="AA54" s="25"/>
    </row>
    <row r="55" spans="1:27" s="26" customFormat="1">
      <c r="A55" s="8" t="s">
        <v>3</v>
      </c>
      <c r="B55" s="8"/>
      <c r="C55" s="4">
        <v>2385945872</v>
      </c>
      <c r="D55" s="4"/>
      <c r="E55" s="4">
        <v>2468593239</v>
      </c>
      <c r="F55" s="4"/>
      <c r="G55" s="4"/>
      <c r="H55" s="2">
        <f>((E55-C55)/C55)*100</f>
        <v>3.463924641790868</v>
      </c>
      <c r="I55" s="2"/>
      <c r="J55" s="4"/>
      <c r="K55" s="5">
        <v>50771910</v>
      </c>
      <c r="L55" s="6"/>
      <c r="M55" s="8"/>
      <c r="N55" s="2">
        <f>((E55-K55)-C55)/C55*100</f>
        <v>1.3359673148528157</v>
      </c>
      <c r="O55" s="8"/>
      <c r="P55" s="6"/>
      <c r="Q55" s="5">
        <v>23426440</v>
      </c>
      <c r="R55" s="6"/>
      <c r="S55" s="18"/>
      <c r="T55" s="18"/>
      <c r="U55" s="21"/>
      <c r="X55" s="22"/>
      <c r="Y55" s="23"/>
      <c r="Z55" s="24"/>
      <c r="AA55" s="25"/>
    </row>
    <row r="56" spans="1:27" s="26" customFormat="1">
      <c r="A56" s="8" t="s">
        <v>2</v>
      </c>
      <c r="B56" s="8"/>
      <c r="C56" s="4">
        <v>13355442311</v>
      </c>
      <c r="D56" s="4"/>
      <c r="E56" s="4">
        <v>13243037141</v>
      </c>
      <c r="F56" s="4"/>
      <c r="G56" s="4"/>
      <c r="H56" s="2">
        <f>((E56-C56)/C56)*100</f>
        <v>-0.84164318472192601</v>
      </c>
      <c r="I56" s="2"/>
      <c r="J56" s="4"/>
      <c r="K56" s="5">
        <v>205872578</v>
      </c>
      <c r="L56" s="6"/>
      <c r="M56" s="8"/>
      <c r="N56" s="2">
        <f>((E56-K56)-C56)/C56*100</f>
        <v>-2.3831314649748103</v>
      </c>
      <c r="O56" s="8"/>
      <c r="P56" s="6"/>
      <c r="Q56" s="5">
        <v>132453937</v>
      </c>
      <c r="R56" s="6"/>
      <c r="S56" s="18"/>
      <c r="T56" s="18"/>
      <c r="U56" s="21"/>
      <c r="X56" s="22"/>
      <c r="Y56" s="23"/>
      <c r="Z56" s="24"/>
      <c r="AA56" s="25"/>
    </row>
    <row r="57" spans="1:27" s="26" customFormat="1" ht="6" customHeight="1">
      <c r="A57" s="8"/>
      <c r="B57" s="8"/>
      <c r="C57" s="4"/>
      <c r="D57" s="4"/>
      <c r="E57" s="4"/>
      <c r="F57" s="28"/>
      <c r="G57" s="4"/>
      <c r="H57" s="2"/>
      <c r="I57" s="2"/>
      <c r="J57" s="4"/>
      <c r="K57" s="5"/>
      <c r="L57" s="6"/>
      <c r="M57" s="8"/>
      <c r="N57" s="2"/>
      <c r="O57" s="8"/>
      <c r="P57" s="6"/>
      <c r="Q57" s="5"/>
      <c r="R57" s="6"/>
      <c r="S57" s="18"/>
      <c r="T57" s="18"/>
      <c r="U57" s="16"/>
      <c r="V57" s="6"/>
      <c r="W57" s="6"/>
      <c r="X57" s="22"/>
      <c r="Y57" s="23"/>
      <c r="Z57" s="24"/>
      <c r="AA57" s="25"/>
    </row>
    <row r="58" spans="1:27" s="26" customFormat="1">
      <c r="A58" s="8" t="s">
        <v>1</v>
      </c>
      <c r="B58" s="8"/>
      <c r="C58" s="3">
        <f>SUM(C11:C56)</f>
        <v>875941275493</v>
      </c>
      <c r="D58" s="13"/>
      <c r="E58" s="3">
        <f>SUM(E11:E56)</f>
        <v>818067274838</v>
      </c>
      <c r="F58" s="14"/>
      <c r="G58" s="13"/>
      <c r="H58" s="2">
        <f>((E58-C58)/C58)*100</f>
        <v>-6.6070639978036398</v>
      </c>
      <c r="I58" s="2" t="s">
        <v>0</v>
      </c>
      <c r="J58" s="13"/>
      <c r="K58" s="3">
        <f>SUM(K11:K56)</f>
        <v>13442723625</v>
      </c>
      <c r="L58" s="6"/>
      <c r="M58" s="8"/>
      <c r="N58" s="2">
        <f>((E58-K58)-C58)/C58*100</f>
        <v>-8.1417243684356926</v>
      </c>
      <c r="O58" s="8" t="s">
        <v>0</v>
      </c>
      <c r="P58" s="6"/>
      <c r="Q58" s="5">
        <f>SUM(Q11:Q56)</f>
        <v>10896488680</v>
      </c>
      <c r="R58" s="6"/>
      <c r="S58" s="18"/>
      <c r="T58" s="18"/>
      <c r="U58" s="21"/>
      <c r="X58" s="22"/>
      <c r="Y58" s="23"/>
      <c r="Z58" s="24"/>
      <c r="AA58" s="25"/>
    </row>
    <row r="59" spans="1:27" s="30" customForma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6"/>
      <c r="Q59" s="29"/>
      <c r="S59" s="31"/>
      <c r="T59" s="31"/>
    </row>
    <row r="60" spans="1:27" s="30" customForma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6"/>
      <c r="Q60" s="29"/>
      <c r="S60" s="31"/>
      <c r="T60" s="31"/>
    </row>
    <row r="61" spans="1:27">
      <c r="A61" s="8" t="s">
        <v>43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27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27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</sheetData>
  <mergeCells count="12">
    <mergeCell ref="A1:O1"/>
    <mergeCell ref="A4:O4"/>
    <mergeCell ref="A5:O5"/>
    <mergeCell ref="K7:L7"/>
    <mergeCell ref="K8:L8"/>
    <mergeCell ref="C8:F8"/>
    <mergeCell ref="N9:O9"/>
    <mergeCell ref="N7:O7"/>
    <mergeCell ref="N8:O8"/>
    <mergeCell ref="H9:I9"/>
    <mergeCell ref="H8:I8"/>
    <mergeCell ref="H7:I7"/>
  </mergeCells>
  <phoneticPr fontId="0" type="noConversion"/>
  <pageMargins left="0.75" right="0.75" top="0.4" bottom="0.4" header="0.5" footer="0.25"/>
  <pageSetup orientation="portrait" r:id="rId1"/>
  <headerFooter alignWithMargins="0">
    <oddFooter>&amp;C&amp;"Times New Roman,Regular"31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State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twcrs140</cp:lastModifiedBy>
  <cp:lastPrinted>2008-09-10T22:15:59Z</cp:lastPrinted>
  <dcterms:created xsi:type="dcterms:W3CDTF">2001-04-03T20:17:17Z</dcterms:created>
  <dcterms:modified xsi:type="dcterms:W3CDTF">2010-06-28T20:24:02Z</dcterms:modified>
</cp:coreProperties>
</file>