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C42" i="1"/>
  <c r="B42" i="1"/>
  <c r="D42" i="1" s="1"/>
  <c r="E41" i="1"/>
  <c r="C41" i="1"/>
  <c r="B41" i="1"/>
  <c r="D41" i="1" s="1"/>
  <c r="E40" i="1"/>
  <c r="C40" i="1"/>
  <c r="B40" i="1"/>
  <c r="E39" i="1"/>
  <c r="C39" i="1"/>
  <c r="B39" i="1"/>
  <c r="E38" i="1"/>
  <c r="C38" i="1"/>
  <c r="B38" i="1"/>
  <c r="D38" i="1" s="1"/>
  <c r="E37" i="1"/>
  <c r="C37" i="1"/>
  <c r="B37" i="1"/>
  <c r="D37" i="1" s="1"/>
  <c r="E36" i="1"/>
  <c r="C36" i="1"/>
  <c r="B36" i="1"/>
  <c r="E35" i="1"/>
  <c r="C35" i="1"/>
  <c r="B35" i="1"/>
  <c r="D35" i="1" s="1"/>
  <c r="E34" i="1"/>
  <c r="C34" i="1"/>
  <c r="B34" i="1"/>
  <c r="D34" i="1" s="1"/>
  <c r="E33" i="1"/>
  <c r="C33" i="1"/>
  <c r="B33" i="1"/>
  <c r="D33" i="1" s="1"/>
  <c r="E32" i="1"/>
  <c r="C32" i="1"/>
  <c r="B32" i="1"/>
  <c r="E31" i="1"/>
  <c r="C31" i="1"/>
  <c r="B31" i="1"/>
  <c r="E30" i="1"/>
  <c r="C30" i="1"/>
  <c r="B30" i="1"/>
  <c r="D30" i="1" s="1"/>
  <c r="E29" i="1"/>
  <c r="C29" i="1"/>
  <c r="B29" i="1"/>
  <c r="D29" i="1" s="1"/>
  <c r="E28" i="1"/>
  <c r="C28" i="1"/>
  <c r="B28" i="1"/>
  <c r="E27" i="1"/>
  <c r="C27" i="1"/>
  <c r="B27" i="1"/>
  <c r="D27" i="1" s="1"/>
  <c r="E26" i="1"/>
  <c r="C26" i="1"/>
  <c r="B26" i="1"/>
  <c r="D26" i="1" s="1"/>
  <c r="E25" i="1"/>
  <c r="C25" i="1"/>
  <c r="B25" i="1"/>
  <c r="D25" i="1" s="1"/>
  <c r="E24" i="1"/>
  <c r="C24" i="1"/>
  <c r="B24" i="1"/>
  <c r="E23" i="1"/>
  <c r="C23" i="1"/>
  <c r="B23" i="1"/>
  <c r="E22" i="1"/>
  <c r="C22" i="1"/>
  <c r="B22" i="1"/>
  <c r="D22" i="1" s="1"/>
  <c r="E21" i="1"/>
  <c r="C21" i="1"/>
  <c r="B21" i="1"/>
  <c r="D21" i="1" s="1"/>
  <c r="E20" i="1"/>
  <c r="C20" i="1"/>
  <c r="B20" i="1"/>
  <c r="E19" i="1"/>
  <c r="C19" i="1"/>
  <c r="B19" i="1"/>
  <c r="D19" i="1" s="1"/>
  <c r="E18" i="1"/>
  <c r="C18" i="1"/>
  <c r="B18" i="1"/>
  <c r="D18" i="1" s="1"/>
  <c r="E17" i="1"/>
  <c r="C17" i="1"/>
  <c r="B17" i="1"/>
  <c r="D17" i="1" s="1"/>
  <c r="E16" i="1"/>
  <c r="C16" i="1"/>
  <c r="B16" i="1"/>
  <c r="E15" i="1"/>
  <c r="C15" i="1"/>
  <c r="B15" i="1"/>
  <c r="E14" i="1"/>
  <c r="C14" i="1"/>
  <c r="B14" i="1"/>
  <c r="D14" i="1" s="1"/>
  <c r="E13" i="1"/>
  <c r="C13" i="1"/>
  <c r="B13" i="1"/>
  <c r="D13" i="1" s="1"/>
  <c r="E12" i="1"/>
  <c r="C12" i="1"/>
  <c r="B12" i="1"/>
  <c r="D12" i="1" s="1"/>
  <c r="E11" i="1"/>
  <c r="C11" i="1"/>
  <c r="B11" i="1"/>
  <c r="D11" i="1" s="1"/>
  <c r="E10" i="1"/>
  <c r="C10" i="1"/>
  <c r="B10" i="1"/>
  <c r="D10" i="1" s="1"/>
  <c r="E9" i="1"/>
  <c r="C9" i="1"/>
  <c r="B9" i="1"/>
  <c r="D9" i="1" s="1"/>
  <c r="E8" i="1"/>
  <c r="C8" i="1"/>
  <c r="B8" i="1"/>
  <c r="E7" i="1"/>
  <c r="C7" i="1"/>
  <c r="B7" i="1"/>
  <c r="E6" i="1"/>
  <c r="C6" i="1"/>
  <c r="B6" i="1"/>
  <c r="D6" i="1" s="1"/>
  <c r="E5" i="1"/>
  <c r="C5" i="1"/>
  <c r="B5" i="1"/>
  <c r="D5" i="1" s="1"/>
  <c r="E4" i="1"/>
  <c r="E45" i="1" s="1"/>
  <c r="C4" i="1"/>
  <c r="B4" i="1"/>
  <c r="B43" i="1" l="1"/>
  <c r="D20" i="1"/>
  <c r="D28" i="1"/>
  <c r="D36" i="1"/>
  <c r="C43" i="1"/>
  <c r="D7" i="1"/>
  <c r="D15" i="1"/>
  <c r="D23" i="1"/>
  <c r="D31" i="1"/>
  <c r="D39" i="1"/>
  <c r="D8" i="1"/>
  <c r="D16" i="1"/>
  <c r="D24" i="1"/>
  <c r="D32" i="1"/>
  <c r="D40" i="1"/>
  <c r="D4" i="1"/>
  <c r="E44" i="1"/>
  <c r="D45" i="1" l="1"/>
  <c r="D44" i="1"/>
</calcChain>
</file>

<file path=xl/sharedStrings.xml><?xml version="1.0" encoding="utf-8"?>
<sst xmlns="http://schemas.openxmlformats.org/spreadsheetml/2006/main" count="63" uniqueCount="60">
  <si>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</si>
  <si>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</si>
  <si>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</si>
  <si>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</si>
  <si>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</si>
  <si>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</si>
  <si>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</si>
  <si>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</si>
  <si>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</si>
  <si>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</si>
  <si>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</si>
  <si>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</si>
  <si>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SPOKANE</t>
  </si>
  <si>
    <t>KITSAP</t>
  </si>
  <si>
    <t>YAKIMA</t>
  </si>
  <si>
    <t>CLARK</t>
  </si>
  <si>
    <t>GRANT</t>
  </si>
  <si>
    <t>WHATCOM</t>
  </si>
  <si>
    <t>SKAGIT</t>
  </si>
  <si>
    <t>SNOHOMISH</t>
  </si>
  <si>
    <t>COWLITZ</t>
  </si>
  <si>
    <t>GRAYS HARBOR (b)</t>
  </si>
  <si>
    <r>
      <t>PIERCE</t>
    </r>
    <r>
      <rPr>
        <b/>
        <sz val="10"/>
        <rFont val="Arial"/>
        <family val="2"/>
      </rPr>
      <t xml:space="preserve"> </t>
    </r>
  </si>
  <si>
    <t>KLICKITAT</t>
  </si>
  <si>
    <t xml:space="preserve">OKANOGAN </t>
  </si>
  <si>
    <t>ISLAND</t>
  </si>
  <si>
    <t>KING</t>
  </si>
  <si>
    <t>FRANKLIN</t>
  </si>
  <si>
    <t>CLALLAM</t>
  </si>
  <si>
    <t xml:space="preserve">LEWIS </t>
  </si>
  <si>
    <t xml:space="preserve">CHELAN  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</si>
  <si>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</si>
  <si>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r>
      <t xml:space="preserve">SAN JUAN </t>
    </r>
    <r>
      <rPr>
        <sz val="10"/>
        <rFont val="Arial"/>
        <family val="2"/>
      </rPr>
      <t>(b)</t>
    </r>
  </si>
  <si>
    <t>WALLA WALLA</t>
  </si>
  <si>
    <t>BENTON</t>
  </si>
  <si>
    <t>KITTITAS</t>
  </si>
  <si>
    <r>
      <t>STEVENS</t>
    </r>
    <r>
      <rPr>
        <b/>
        <sz val="10"/>
        <rFont val="Arial"/>
        <family val="2"/>
      </rPr>
      <t xml:space="preserve"> </t>
    </r>
  </si>
  <si>
    <t>ADAMS</t>
  </si>
  <si>
    <t>DOUGLAS (b)</t>
  </si>
  <si>
    <t>LINCOLN (b)</t>
  </si>
  <si>
    <t>MASON (b)</t>
  </si>
  <si>
    <r>
      <t xml:space="preserve">PEND OREILLE </t>
    </r>
    <r>
      <rPr>
        <sz val="10"/>
        <rFont val="Arial"/>
        <family val="2"/>
      </rPr>
      <t>(b)</t>
    </r>
  </si>
  <si>
    <t>PACIFIC</t>
  </si>
  <si>
    <r>
      <t xml:space="preserve">JEFFERSON </t>
    </r>
    <r>
      <rPr>
        <sz val="10"/>
        <rFont val="Arial"/>
        <family val="2"/>
      </rPr>
      <t>(b)</t>
    </r>
  </si>
  <si>
    <t xml:space="preserve">SKAMANIA </t>
  </si>
  <si>
    <t>ASOTIN (b)</t>
  </si>
  <si>
    <t>FERRY</t>
  </si>
  <si>
    <t>WAHKIAKUM (b)</t>
  </si>
  <si>
    <t>GARFIELD  (b)</t>
  </si>
  <si>
    <t>COLUMBIA (b)</t>
  </si>
  <si>
    <t>TOTAL</t>
  </si>
  <si>
    <t>MEAN</t>
  </si>
  <si>
    <t xml:space="preserve"> </t>
  </si>
  <si>
    <t>MEDIAN</t>
  </si>
  <si>
    <t xml:space="preserve">             (a) Personal property staff may include supervisors, auditor-appraisers, or clerical staff.</t>
  </si>
  <si>
    <t xml:space="preserve">             (b) Converted to full-time FTEs for counties with less than 1 personal property staff member.                 </t>
  </si>
  <si>
    <t xml:space="preserve">             (c) County does not define % of FTE allocated.</t>
  </si>
  <si>
    <t xml:space="preserve">              - Number of personal property accounts includes all accounts listed by the assessor as reported</t>
  </si>
  <si>
    <t xml:space="preserve">                 on DOR form 2016 County Statistics for Comparison Report.</t>
  </si>
  <si>
    <t xml:space="preserve">      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</si>
</sst>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4" fontId="2" fillId="0" borderId="0" xfId="1" applyFont="1"/>
    <xf numFmtId="164" fontId="2" fillId="0" borderId="5" xfId="1" applyNumberFormat="1" applyFont="1" applyBorder="1" applyAlignment="1" applyProtection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4" fontId="2" fillId="0" borderId="6" xfId="1" applyNumberFormat="1" applyFont="1" applyBorder="1" applyAlignment="1" applyProtection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4" fontId="5" fillId="0" borderId="0" xfId="1" applyFont="1"/>
    <xf numFmtId="164" fontId="2" fillId="0" borderId="6" xfId="1" applyNumberFormat="1" applyFont="1" applyFill="1" applyBorder="1" applyAlignment="1" applyProtection="1">
      <alignment horizontal="left"/>
    </xf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4" fontId="2" fillId="3" borderId="6" xfId="1" applyNumberFormat="1" applyFont="1" applyFill="1" applyBorder="1" applyAlignment="1" applyProtection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4" fontId="2" fillId="3" borderId="7" xfId="1" applyNumberFormat="1" applyFont="1" applyFill="1" applyBorder="1" applyAlignment="1" applyProtection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42" fontId="2" fillId="0" borderId="5" xfId="2" applyNumberFormat="1" applyFont="1" applyFill="1" applyBorder="1"/>
    <xf numFmtId="42" fontId="2" fillId="0" borderId="6" xfId="2" applyNumberFormat="1" applyFont="1" applyFill="1" applyBorder="1"/>
    <xf numFmtId="42" fontId="2" fillId="3" borderId="6" xfId="2" applyNumberFormat="1" applyFont="1" applyFill="1" applyBorder="1"/>
    <xf numFmtId="42" fontId="2" fillId="3" borderId="7" xfId="2" applyNumberFormat="1" applyFont="1" applyFill="1" applyBorder="1"/>
    <xf numFmtId="42" fontId="2" fillId="2" borderId="10" xfId="1" applyNumberFormat="1" applyFont="1" applyFill="1" applyBorder="1"/>
    <xf numFmtId="42" fontId="4" fillId="2" borderId="10" xfId="1" applyNumberFormat="1" applyFont="1" applyFill="1" applyBorder="1"/>
  </cellXfs>
  <cellStyles count="4">
    <cellStyle name="Comma 2" xfId="2"/>
    <cellStyle name="Normal" xfId="0" builtinId="0"/>
    <cellStyle name="Normal 2" xfId="3"/>
    <cellStyle name="Normal_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187982479</v>
          </cell>
        </row>
        <row r="5">
          <cell r="AA5">
            <v>20261880</v>
          </cell>
        </row>
        <row r="6">
          <cell r="AA6">
            <v>829978095</v>
          </cell>
        </row>
        <row r="7">
          <cell r="AA7">
            <v>221160382</v>
          </cell>
        </row>
        <row r="8">
          <cell r="AA8">
            <v>153626864</v>
          </cell>
        </row>
        <row r="9">
          <cell r="AA9">
            <v>1074315527</v>
          </cell>
        </row>
        <row r="10">
          <cell r="AA10">
            <v>41625180</v>
          </cell>
        </row>
        <row r="11">
          <cell r="AA11">
            <v>944043010</v>
          </cell>
        </row>
        <row r="12">
          <cell r="AA12">
            <v>331434592</v>
          </cell>
        </row>
        <row r="13">
          <cell r="AA13">
            <v>33121500</v>
          </cell>
        </row>
        <row r="14">
          <cell r="AA14">
            <v>358988865</v>
          </cell>
        </row>
        <row r="15">
          <cell r="AA15">
            <v>23760863</v>
          </cell>
        </row>
        <row r="16">
          <cell r="AA16">
            <v>1827092599</v>
          </cell>
        </row>
        <row r="17">
          <cell r="AA17">
            <v>514300020</v>
          </cell>
        </row>
        <row r="18">
          <cell r="AA18">
            <v>93592413</v>
          </cell>
        </row>
        <row r="19">
          <cell r="AA19">
            <v>50064070</v>
          </cell>
        </row>
        <row r="20">
          <cell r="AA20">
            <v>12959706693</v>
          </cell>
        </row>
        <row r="21">
          <cell r="AA21">
            <v>398478940</v>
          </cell>
        </row>
        <row r="22">
          <cell r="AA22">
            <v>285742547</v>
          </cell>
        </row>
        <row r="23">
          <cell r="AA23">
            <v>968813264</v>
          </cell>
        </row>
        <row r="24">
          <cell r="AA24">
            <v>433006983</v>
          </cell>
        </row>
        <row r="25">
          <cell r="AA25">
            <v>105105964</v>
          </cell>
        </row>
        <row r="26">
          <cell r="AA26">
            <v>80127793</v>
          </cell>
        </row>
        <row r="27">
          <cell r="AA27">
            <v>180039364</v>
          </cell>
        </row>
        <row r="28">
          <cell r="AA28">
            <v>55334602</v>
          </cell>
        </row>
        <row r="29">
          <cell r="AA29">
            <v>47897266</v>
          </cell>
        </row>
        <row r="30">
          <cell r="AA30">
            <v>2602640588</v>
          </cell>
        </row>
        <row r="31">
          <cell r="AA31">
            <v>84534590</v>
          </cell>
        </row>
        <row r="32">
          <cell r="AA32">
            <v>613303480</v>
          </cell>
        </row>
        <row r="33">
          <cell r="AA33">
            <v>39509557</v>
          </cell>
        </row>
        <row r="34">
          <cell r="AA34">
            <v>3625191969</v>
          </cell>
        </row>
        <row r="35">
          <cell r="AA35">
            <v>1666430033</v>
          </cell>
        </row>
        <row r="36">
          <cell r="AA36">
            <v>66163950</v>
          </cell>
        </row>
        <row r="37">
          <cell r="AA37">
            <v>750417555</v>
          </cell>
        </row>
        <row r="38">
          <cell r="AA38">
            <v>12989000</v>
          </cell>
        </row>
        <row r="39">
          <cell r="AA39">
            <v>264270790</v>
          </cell>
        </row>
        <row r="40">
          <cell r="AA40">
            <v>767708076</v>
          </cell>
        </row>
        <row r="41">
          <cell r="AA41">
            <v>341980787</v>
          </cell>
        </row>
        <row r="42">
          <cell r="AA42">
            <v>1278587860</v>
          </cell>
        </row>
      </sheetData>
      <sheetData sheetId="1"/>
      <sheetData sheetId="2">
        <row r="4">
          <cell r="AS4">
            <v>1265</v>
          </cell>
          <cell r="CM4">
            <v>1</v>
          </cell>
        </row>
        <row r="5">
          <cell r="AS5">
            <v>521</v>
          </cell>
          <cell r="CM5">
            <v>0.5</v>
          </cell>
        </row>
        <row r="6">
          <cell r="AS6">
            <v>5377</v>
          </cell>
          <cell r="CM6">
            <v>3.25</v>
          </cell>
        </row>
        <row r="7">
          <cell r="AS7">
            <v>1754</v>
          </cell>
          <cell r="CM7">
            <v>1</v>
          </cell>
        </row>
        <row r="8">
          <cell r="AS8">
            <v>2061</v>
          </cell>
          <cell r="CM8">
            <v>1</v>
          </cell>
        </row>
        <row r="9">
          <cell r="AS9">
            <v>7863</v>
          </cell>
          <cell r="CM9">
            <v>2.15</v>
          </cell>
        </row>
        <row r="10">
          <cell r="AS10">
            <v>239</v>
          </cell>
          <cell r="CM10">
            <v>0.25</v>
          </cell>
        </row>
        <row r="11">
          <cell r="AS11">
            <v>2700</v>
          </cell>
          <cell r="CM11">
            <v>1</v>
          </cell>
        </row>
        <row r="12">
          <cell r="AS12">
            <v>1172</v>
          </cell>
          <cell r="CM12">
            <v>0.5</v>
          </cell>
        </row>
        <row r="13">
          <cell r="AS13">
            <v>360</v>
          </cell>
          <cell r="CM13">
            <v>1</v>
          </cell>
        </row>
        <row r="14">
          <cell r="AS14">
            <v>2721</v>
          </cell>
          <cell r="CM14">
            <v>1.25</v>
          </cell>
        </row>
        <row r="15">
          <cell r="AS15">
            <v>280</v>
          </cell>
          <cell r="CM15">
            <v>0.01</v>
          </cell>
        </row>
        <row r="16">
          <cell r="AS16">
            <v>4641</v>
          </cell>
          <cell r="CM16">
            <v>1.5</v>
          </cell>
        </row>
        <row r="17">
          <cell r="AS17">
            <v>2637</v>
          </cell>
          <cell r="CM17">
            <v>0.5</v>
          </cell>
        </row>
        <row r="18">
          <cell r="AS18">
            <v>2258</v>
          </cell>
          <cell r="CM18">
            <v>1</v>
          </cell>
        </row>
        <row r="19">
          <cell r="AS19">
            <v>561</v>
          </cell>
          <cell r="CM19">
            <v>0.37</v>
          </cell>
        </row>
        <row r="20">
          <cell r="AS20">
            <v>33000</v>
          </cell>
          <cell r="CM20">
            <v>15</v>
          </cell>
        </row>
        <row r="21">
          <cell r="AS21">
            <v>4567</v>
          </cell>
          <cell r="CM21">
            <v>1.1000000000000001</v>
          </cell>
        </row>
        <row r="22">
          <cell r="AS22">
            <v>1652</v>
          </cell>
          <cell r="CM22">
            <v>1</v>
          </cell>
        </row>
        <row r="23">
          <cell r="AS23">
            <v>2487</v>
          </cell>
          <cell r="CM23">
            <v>1</v>
          </cell>
        </row>
        <row r="24">
          <cell r="AS24">
            <v>2499</v>
          </cell>
          <cell r="CM24">
            <v>1.25</v>
          </cell>
        </row>
        <row r="25">
          <cell r="AS25">
            <v>1142</v>
          </cell>
          <cell r="CM25">
            <v>0.75</v>
          </cell>
        </row>
        <row r="26">
          <cell r="AS26">
            <v>1091</v>
          </cell>
          <cell r="CM26">
            <v>0.5</v>
          </cell>
        </row>
        <row r="27">
          <cell r="AS27">
            <v>2471</v>
          </cell>
          <cell r="CM27">
            <v>1</v>
          </cell>
        </row>
        <row r="28">
          <cell r="AS28">
            <v>777</v>
          </cell>
          <cell r="CM28">
            <v>1</v>
          </cell>
        </row>
        <row r="29">
          <cell r="AS29">
            <v>813</v>
          </cell>
          <cell r="CM29">
            <v>0.30000000000000004</v>
          </cell>
        </row>
        <row r="30">
          <cell r="AS30">
            <v>11641</v>
          </cell>
          <cell r="CM30">
            <v>4.5</v>
          </cell>
        </row>
        <row r="31">
          <cell r="AS31">
            <v>1747</v>
          </cell>
          <cell r="CM31">
            <v>0.7</v>
          </cell>
        </row>
        <row r="32">
          <cell r="AS32">
            <v>2832</v>
          </cell>
          <cell r="CM32">
            <v>1</v>
          </cell>
        </row>
        <row r="33">
          <cell r="AS33">
            <v>539</v>
          </cell>
          <cell r="CM33">
            <v>1</v>
          </cell>
        </row>
        <row r="34">
          <cell r="AS34">
            <v>12336</v>
          </cell>
          <cell r="CM34">
            <v>4.5</v>
          </cell>
        </row>
        <row r="35">
          <cell r="AS35">
            <v>13039</v>
          </cell>
          <cell r="CM35">
            <v>3</v>
          </cell>
        </row>
        <row r="36">
          <cell r="AS36">
            <v>1588</v>
          </cell>
          <cell r="CM36">
            <v>1.25</v>
          </cell>
        </row>
        <row r="37">
          <cell r="AS37">
            <v>6748</v>
          </cell>
          <cell r="CM37">
            <v>1.5</v>
          </cell>
        </row>
        <row r="38">
          <cell r="AS38">
            <v>298</v>
          </cell>
          <cell r="CM38">
            <v>0.25</v>
          </cell>
        </row>
        <row r="39">
          <cell r="AS39">
            <v>1666</v>
          </cell>
          <cell r="CM39">
            <v>1</v>
          </cell>
        </row>
        <row r="40">
          <cell r="AS40">
            <v>5739</v>
          </cell>
          <cell r="CM40">
            <v>2</v>
          </cell>
        </row>
        <row r="41">
          <cell r="AS41">
            <v>1752</v>
          </cell>
          <cell r="CM41">
            <v>0.5</v>
          </cell>
        </row>
        <row r="42">
          <cell r="AS42">
            <v>3835</v>
          </cell>
          <cell r="CM4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1"/>
  <sheetViews>
    <sheetView tabSelected="1" view="pageLayout" zoomScaleNormal="100" workbookViewId="0">
      <selection activeCell="E4" sqref="E4:E45"/>
    </sheetView>
  </sheetViews>
  <sheetFormatPr defaultRowHeight="12.75" x14ac:dyDescent="0.2"/>
  <cols>
    <col min="1" max="1" width="23.28515625" style="1" customWidth="1"/>
    <col min="2" max="2" width="12.140625" style="1" customWidth="1"/>
    <col min="3" max="3" width="15.7109375" style="1" customWidth="1"/>
    <col min="4" max="4" width="18.7109375" style="1" customWidth="1"/>
    <col min="5" max="5" width="15.7109375" style="1" customWidth="1"/>
    <col min="6" max="256" width="9.140625" style="1"/>
    <col min="257" max="257" width="23.28515625" style="1" customWidth="1"/>
    <col min="258" max="258" width="12.140625" style="1" customWidth="1"/>
    <col min="259" max="259" width="15.7109375" style="1" customWidth="1"/>
    <col min="260" max="260" width="18.7109375" style="1" customWidth="1"/>
    <col min="261" max="261" width="15.7109375" style="1" customWidth="1"/>
    <col min="262" max="512" width="9.140625" style="1"/>
    <col min="513" max="513" width="23.28515625" style="1" customWidth="1"/>
    <col min="514" max="514" width="12.140625" style="1" customWidth="1"/>
    <col min="515" max="515" width="15.7109375" style="1" customWidth="1"/>
    <col min="516" max="516" width="18.7109375" style="1" customWidth="1"/>
    <col min="517" max="517" width="15.7109375" style="1" customWidth="1"/>
    <col min="518" max="768" width="9.140625" style="1"/>
    <col min="769" max="769" width="23.28515625" style="1" customWidth="1"/>
    <col min="770" max="770" width="12.140625" style="1" customWidth="1"/>
    <col min="771" max="771" width="15.7109375" style="1" customWidth="1"/>
    <col min="772" max="772" width="18.7109375" style="1" customWidth="1"/>
    <col min="773" max="773" width="15.7109375" style="1" customWidth="1"/>
    <col min="774" max="1024" width="9.140625" style="1"/>
    <col min="1025" max="1025" width="23.28515625" style="1" customWidth="1"/>
    <col min="1026" max="1026" width="12.140625" style="1" customWidth="1"/>
    <col min="1027" max="1027" width="15.7109375" style="1" customWidth="1"/>
    <col min="1028" max="1028" width="18.7109375" style="1" customWidth="1"/>
    <col min="1029" max="1029" width="15.7109375" style="1" customWidth="1"/>
    <col min="1030" max="1280" width="9.140625" style="1"/>
    <col min="1281" max="1281" width="23.28515625" style="1" customWidth="1"/>
    <col min="1282" max="1282" width="12.140625" style="1" customWidth="1"/>
    <col min="1283" max="1283" width="15.7109375" style="1" customWidth="1"/>
    <col min="1284" max="1284" width="18.7109375" style="1" customWidth="1"/>
    <col min="1285" max="1285" width="15.7109375" style="1" customWidth="1"/>
    <col min="1286" max="1536" width="9.140625" style="1"/>
    <col min="1537" max="1537" width="23.28515625" style="1" customWidth="1"/>
    <col min="1538" max="1538" width="12.140625" style="1" customWidth="1"/>
    <col min="1539" max="1539" width="15.7109375" style="1" customWidth="1"/>
    <col min="1540" max="1540" width="18.7109375" style="1" customWidth="1"/>
    <col min="1541" max="1541" width="15.7109375" style="1" customWidth="1"/>
    <col min="1542" max="1792" width="9.140625" style="1"/>
    <col min="1793" max="1793" width="23.28515625" style="1" customWidth="1"/>
    <col min="1794" max="1794" width="12.140625" style="1" customWidth="1"/>
    <col min="1795" max="1795" width="15.7109375" style="1" customWidth="1"/>
    <col min="1796" max="1796" width="18.7109375" style="1" customWidth="1"/>
    <col min="1797" max="1797" width="15.7109375" style="1" customWidth="1"/>
    <col min="1798" max="2048" width="9.140625" style="1"/>
    <col min="2049" max="2049" width="23.28515625" style="1" customWidth="1"/>
    <col min="2050" max="2050" width="12.140625" style="1" customWidth="1"/>
    <col min="2051" max="2051" width="15.7109375" style="1" customWidth="1"/>
    <col min="2052" max="2052" width="18.7109375" style="1" customWidth="1"/>
    <col min="2053" max="2053" width="15.7109375" style="1" customWidth="1"/>
    <col min="2054" max="2304" width="9.140625" style="1"/>
    <col min="2305" max="2305" width="23.28515625" style="1" customWidth="1"/>
    <col min="2306" max="2306" width="12.140625" style="1" customWidth="1"/>
    <col min="2307" max="2307" width="15.7109375" style="1" customWidth="1"/>
    <col min="2308" max="2308" width="18.7109375" style="1" customWidth="1"/>
    <col min="2309" max="2309" width="15.7109375" style="1" customWidth="1"/>
    <col min="2310" max="2560" width="9.140625" style="1"/>
    <col min="2561" max="2561" width="23.28515625" style="1" customWidth="1"/>
    <col min="2562" max="2562" width="12.140625" style="1" customWidth="1"/>
    <col min="2563" max="2563" width="15.7109375" style="1" customWidth="1"/>
    <col min="2564" max="2564" width="18.7109375" style="1" customWidth="1"/>
    <col min="2565" max="2565" width="15.7109375" style="1" customWidth="1"/>
    <col min="2566" max="2816" width="9.140625" style="1"/>
    <col min="2817" max="2817" width="23.28515625" style="1" customWidth="1"/>
    <col min="2818" max="2818" width="12.140625" style="1" customWidth="1"/>
    <col min="2819" max="2819" width="15.7109375" style="1" customWidth="1"/>
    <col min="2820" max="2820" width="18.7109375" style="1" customWidth="1"/>
    <col min="2821" max="2821" width="15.7109375" style="1" customWidth="1"/>
    <col min="2822" max="3072" width="9.140625" style="1"/>
    <col min="3073" max="3073" width="23.28515625" style="1" customWidth="1"/>
    <col min="3074" max="3074" width="12.140625" style="1" customWidth="1"/>
    <col min="3075" max="3075" width="15.7109375" style="1" customWidth="1"/>
    <col min="3076" max="3076" width="18.7109375" style="1" customWidth="1"/>
    <col min="3077" max="3077" width="15.7109375" style="1" customWidth="1"/>
    <col min="3078" max="3328" width="9.140625" style="1"/>
    <col min="3329" max="3329" width="23.28515625" style="1" customWidth="1"/>
    <col min="3330" max="3330" width="12.140625" style="1" customWidth="1"/>
    <col min="3331" max="3331" width="15.7109375" style="1" customWidth="1"/>
    <col min="3332" max="3332" width="18.7109375" style="1" customWidth="1"/>
    <col min="3333" max="3333" width="15.7109375" style="1" customWidth="1"/>
    <col min="3334" max="3584" width="9.140625" style="1"/>
    <col min="3585" max="3585" width="23.28515625" style="1" customWidth="1"/>
    <col min="3586" max="3586" width="12.140625" style="1" customWidth="1"/>
    <col min="3587" max="3587" width="15.7109375" style="1" customWidth="1"/>
    <col min="3588" max="3588" width="18.7109375" style="1" customWidth="1"/>
    <col min="3589" max="3589" width="15.7109375" style="1" customWidth="1"/>
    <col min="3590" max="3840" width="9.140625" style="1"/>
    <col min="3841" max="3841" width="23.28515625" style="1" customWidth="1"/>
    <col min="3842" max="3842" width="12.140625" style="1" customWidth="1"/>
    <col min="3843" max="3843" width="15.7109375" style="1" customWidth="1"/>
    <col min="3844" max="3844" width="18.7109375" style="1" customWidth="1"/>
    <col min="3845" max="3845" width="15.7109375" style="1" customWidth="1"/>
    <col min="3846" max="4096" width="9.140625" style="1"/>
    <col min="4097" max="4097" width="23.28515625" style="1" customWidth="1"/>
    <col min="4098" max="4098" width="12.140625" style="1" customWidth="1"/>
    <col min="4099" max="4099" width="15.7109375" style="1" customWidth="1"/>
    <col min="4100" max="4100" width="18.7109375" style="1" customWidth="1"/>
    <col min="4101" max="4101" width="15.7109375" style="1" customWidth="1"/>
    <col min="4102" max="4352" width="9.140625" style="1"/>
    <col min="4353" max="4353" width="23.28515625" style="1" customWidth="1"/>
    <col min="4354" max="4354" width="12.140625" style="1" customWidth="1"/>
    <col min="4355" max="4355" width="15.7109375" style="1" customWidth="1"/>
    <col min="4356" max="4356" width="18.7109375" style="1" customWidth="1"/>
    <col min="4357" max="4357" width="15.7109375" style="1" customWidth="1"/>
    <col min="4358" max="4608" width="9.140625" style="1"/>
    <col min="4609" max="4609" width="23.28515625" style="1" customWidth="1"/>
    <col min="4610" max="4610" width="12.140625" style="1" customWidth="1"/>
    <col min="4611" max="4611" width="15.7109375" style="1" customWidth="1"/>
    <col min="4612" max="4612" width="18.7109375" style="1" customWidth="1"/>
    <col min="4613" max="4613" width="15.7109375" style="1" customWidth="1"/>
    <col min="4614" max="4864" width="9.140625" style="1"/>
    <col min="4865" max="4865" width="23.28515625" style="1" customWidth="1"/>
    <col min="4866" max="4866" width="12.140625" style="1" customWidth="1"/>
    <col min="4867" max="4867" width="15.7109375" style="1" customWidth="1"/>
    <col min="4868" max="4868" width="18.7109375" style="1" customWidth="1"/>
    <col min="4869" max="4869" width="15.7109375" style="1" customWidth="1"/>
    <col min="4870" max="5120" width="9.140625" style="1"/>
    <col min="5121" max="5121" width="23.28515625" style="1" customWidth="1"/>
    <col min="5122" max="5122" width="12.140625" style="1" customWidth="1"/>
    <col min="5123" max="5123" width="15.7109375" style="1" customWidth="1"/>
    <col min="5124" max="5124" width="18.7109375" style="1" customWidth="1"/>
    <col min="5125" max="5125" width="15.7109375" style="1" customWidth="1"/>
    <col min="5126" max="5376" width="9.140625" style="1"/>
    <col min="5377" max="5377" width="23.28515625" style="1" customWidth="1"/>
    <col min="5378" max="5378" width="12.140625" style="1" customWidth="1"/>
    <col min="5379" max="5379" width="15.7109375" style="1" customWidth="1"/>
    <col min="5380" max="5380" width="18.7109375" style="1" customWidth="1"/>
    <col min="5381" max="5381" width="15.7109375" style="1" customWidth="1"/>
    <col min="5382" max="5632" width="9.140625" style="1"/>
    <col min="5633" max="5633" width="23.28515625" style="1" customWidth="1"/>
    <col min="5634" max="5634" width="12.140625" style="1" customWidth="1"/>
    <col min="5635" max="5635" width="15.7109375" style="1" customWidth="1"/>
    <col min="5636" max="5636" width="18.7109375" style="1" customWidth="1"/>
    <col min="5637" max="5637" width="15.7109375" style="1" customWidth="1"/>
    <col min="5638" max="5888" width="9.140625" style="1"/>
    <col min="5889" max="5889" width="23.28515625" style="1" customWidth="1"/>
    <col min="5890" max="5890" width="12.140625" style="1" customWidth="1"/>
    <col min="5891" max="5891" width="15.7109375" style="1" customWidth="1"/>
    <col min="5892" max="5892" width="18.7109375" style="1" customWidth="1"/>
    <col min="5893" max="5893" width="15.7109375" style="1" customWidth="1"/>
    <col min="5894" max="6144" width="9.140625" style="1"/>
    <col min="6145" max="6145" width="23.28515625" style="1" customWidth="1"/>
    <col min="6146" max="6146" width="12.140625" style="1" customWidth="1"/>
    <col min="6147" max="6147" width="15.7109375" style="1" customWidth="1"/>
    <col min="6148" max="6148" width="18.7109375" style="1" customWidth="1"/>
    <col min="6149" max="6149" width="15.7109375" style="1" customWidth="1"/>
    <col min="6150" max="6400" width="9.140625" style="1"/>
    <col min="6401" max="6401" width="23.28515625" style="1" customWidth="1"/>
    <col min="6402" max="6402" width="12.140625" style="1" customWidth="1"/>
    <col min="6403" max="6403" width="15.7109375" style="1" customWidth="1"/>
    <col min="6404" max="6404" width="18.7109375" style="1" customWidth="1"/>
    <col min="6405" max="6405" width="15.7109375" style="1" customWidth="1"/>
    <col min="6406" max="6656" width="9.140625" style="1"/>
    <col min="6657" max="6657" width="23.28515625" style="1" customWidth="1"/>
    <col min="6658" max="6658" width="12.140625" style="1" customWidth="1"/>
    <col min="6659" max="6659" width="15.7109375" style="1" customWidth="1"/>
    <col min="6660" max="6660" width="18.7109375" style="1" customWidth="1"/>
    <col min="6661" max="6661" width="15.7109375" style="1" customWidth="1"/>
    <col min="6662" max="6912" width="9.140625" style="1"/>
    <col min="6913" max="6913" width="23.28515625" style="1" customWidth="1"/>
    <col min="6914" max="6914" width="12.140625" style="1" customWidth="1"/>
    <col min="6915" max="6915" width="15.7109375" style="1" customWidth="1"/>
    <col min="6916" max="6916" width="18.7109375" style="1" customWidth="1"/>
    <col min="6917" max="6917" width="15.7109375" style="1" customWidth="1"/>
    <col min="6918" max="7168" width="9.140625" style="1"/>
    <col min="7169" max="7169" width="23.28515625" style="1" customWidth="1"/>
    <col min="7170" max="7170" width="12.140625" style="1" customWidth="1"/>
    <col min="7171" max="7171" width="15.7109375" style="1" customWidth="1"/>
    <col min="7172" max="7172" width="18.7109375" style="1" customWidth="1"/>
    <col min="7173" max="7173" width="15.7109375" style="1" customWidth="1"/>
    <col min="7174" max="7424" width="9.140625" style="1"/>
    <col min="7425" max="7425" width="23.28515625" style="1" customWidth="1"/>
    <col min="7426" max="7426" width="12.140625" style="1" customWidth="1"/>
    <col min="7427" max="7427" width="15.7109375" style="1" customWidth="1"/>
    <col min="7428" max="7428" width="18.7109375" style="1" customWidth="1"/>
    <col min="7429" max="7429" width="15.7109375" style="1" customWidth="1"/>
    <col min="7430" max="7680" width="9.140625" style="1"/>
    <col min="7681" max="7681" width="23.28515625" style="1" customWidth="1"/>
    <col min="7682" max="7682" width="12.140625" style="1" customWidth="1"/>
    <col min="7683" max="7683" width="15.7109375" style="1" customWidth="1"/>
    <col min="7684" max="7684" width="18.7109375" style="1" customWidth="1"/>
    <col min="7685" max="7685" width="15.7109375" style="1" customWidth="1"/>
    <col min="7686" max="7936" width="9.140625" style="1"/>
    <col min="7937" max="7937" width="23.28515625" style="1" customWidth="1"/>
    <col min="7938" max="7938" width="12.140625" style="1" customWidth="1"/>
    <col min="7939" max="7939" width="15.7109375" style="1" customWidth="1"/>
    <col min="7940" max="7940" width="18.7109375" style="1" customWidth="1"/>
    <col min="7941" max="7941" width="15.7109375" style="1" customWidth="1"/>
    <col min="7942" max="8192" width="9.140625" style="1"/>
    <col min="8193" max="8193" width="23.28515625" style="1" customWidth="1"/>
    <col min="8194" max="8194" width="12.140625" style="1" customWidth="1"/>
    <col min="8195" max="8195" width="15.7109375" style="1" customWidth="1"/>
    <col min="8196" max="8196" width="18.7109375" style="1" customWidth="1"/>
    <col min="8197" max="8197" width="15.7109375" style="1" customWidth="1"/>
    <col min="8198" max="8448" width="9.140625" style="1"/>
    <col min="8449" max="8449" width="23.28515625" style="1" customWidth="1"/>
    <col min="8450" max="8450" width="12.140625" style="1" customWidth="1"/>
    <col min="8451" max="8451" width="15.7109375" style="1" customWidth="1"/>
    <col min="8452" max="8452" width="18.7109375" style="1" customWidth="1"/>
    <col min="8453" max="8453" width="15.7109375" style="1" customWidth="1"/>
    <col min="8454" max="8704" width="9.140625" style="1"/>
    <col min="8705" max="8705" width="23.28515625" style="1" customWidth="1"/>
    <col min="8706" max="8706" width="12.140625" style="1" customWidth="1"/>
    <col min="8707" max="8707" width="15.7109375" style="1" customWidth="1"/>
    <col min="8708" max="8708" width="18.7109375" style="1" customWidth="1"/>
    <col min="8709" max="8709" width="15.7109375" style="1" customWidth="1"/>
    <col min="8710" max="8960" width="9.140625" style="1"/>
    <col min="8961" max="8961" width="23.28515625" style="1" customWidth="1"/>
    <col min="8962" max="8962" width="12.140625" style="1" customWidth="1"/>
    <col min="8963" max="8963" width="15.7109375" style="1" customWidth="1"/>
    <col min="8964" max="8964" width="18.7109375" style="1" customWidth="1"/>
    <col min="8965" max="8965" width="15.7109375" style="1" customWidth="1"/>
    <col min="8966" max="9216" width="9.140625" style="1"/>
    <col min="9217" max="9217" width="23.28515625" style="1" customWidth="1"/>
    <col min="9218" max="9218" width="12.140625" style="1" customWidth="1"/>
    <col min="9219" max="9219" width="15.7109375" style="1" customWidth="1"/>
    <col min="9220" max="9220" width="18.7109375" style="1" customWidth="1"/>
    <col min="9221" max="9221" width="15.7109375" style="1" customWidth="1"/>
    <col min="9222" max="9472" width="9.140625" style="1"/>
    <col min="9473" max="9473" width="23.28515625" style="1" customWidth="1"/>
    <col min="9474" max="9474" width="12.140625" style="1" customWidth="1"/>
    <col min="9475" max="9475" width="15.7109375" style="1" customWidth="1"/>
    <col min="9476" max="9476" width="18.7109375" style="1" customWidth="1"/>
    <col min="9477" max="9477" width="15.7109375" style="1" customWidth="1"/>
    <col min="9478" max="9728" width="9.140625" style="1"/>
    <col min="9729" max="9729" width="23.28515625" style="1" customWidth="1"/>
    <col min="9730" max="9730" width="12.140625" style="1" customWidth="1"/>
    <col min="9731" max="9731" width="15.7109375" style="1" customWidth="1"/>
    <col min="9732" max="9732" width="18.7109375" style="1" customWidth="1"/>
    <col min="9733" max="9733" width="15.7109375" style="1" customWidth="1"/>
    <col min="9734" max="9984" width="9.140625" style="1"/>
    <col min="9985" max="9985" width="23.28515625" style="1" customWidth="1"/>
    <col min="9986" max="9986" width="12.140625" style="1" customWidth="1"/>
    <col min="9987" max="9987" width="15.7109375" style="1" customWidth="1"/>
    <col min="9988" max="9988" width="18.7109375" style="1" customWidth="1"/>
    <col min="9989" max="9989" width="15.7109375" style="1" customWidth="1"/>
    <col min="9990" max="10240" width="9.140625" style="1"/>
    <col min="10241" max="10241" width="23.28515625" style="1" customWidth="1"/>
    <col min="10242" max="10242" width="12.140625" style="1" customWidth="1"/>
    <col min="10243" max="10243" width="15.7109375" style="1" customWidth="1"/>
    <col min="10244" max="10244" width="18.7109375" style="1" customWidth="1"/>
    <col min="10245" max="10245" width="15.7109375" style="1" customWidth="1"/>
    <col min="10246" max="10496" width="9.140625" style="1"/>
    <col min="10497" max="10497" width="23.28515625" style="1" customWidth="1"/>
    <col min="10498" max="10498" width="12.140625" style="1" customWidth="1"/>
    <col min="10499" max="10499" width="15.7109375" style="1" customWidth="1"/>
    <col min="10500" max="10500" width="18.7109375" style="1" customWidth="1"/>
    <col min="10501" max="10501" width="15.7109375" style="1" customWidth="1"/>
    <col min="10502" max="10752" width="9.140625" style="1"/>
    <col min="10753" max="10753" width="23.28515625" style="1" customWidth="1"/>
    <col min="10754" max="10754" width="12.140625" style="1" customWidth="1"/>
    <col min="10755" max="10755" width="15.7109375" style="1" customWidth="1"/>
    <col min="10756" max="10756" width="18.7109375" style="1" customWidth="1"/>
    <col min="10757" max="10757" width="15.7109375" style="1" customWidth="1"/>
    <col min="10758" max="11008" width="9.140625" style="1"/>
    <col min="11009" max="11009" width="23.28515625" style="1" customWidth="1"/>
    <col min="11010" max="11010" width="12.140625" style="1" customWidth="1"/>
    <col min="11011" max="11011" width="15.7109375" style="1" customWidth="1"/>
    <col min="11012" max="11012" width="18.7109375" style="1" customWidth="1"/>
    <col min="11013" max="11013" width="15.7109375" style="1" customWidth="1"/>
    <col min="11014" max="11264" width="9.140625" style="1"/>
    <col min="11265" max="11265" width="23.28515625" style="1" customWidth="1"/>
    <col min="11266" max="11266" width="12.140625" style="1" customWidth="1"/>
    <col min="11267" max="11267" width="15.7109375" style="1" customWidth="1"/>
    <col min="11268" max="11268" width="18.7109375" style="1" customWidth="1"/>
    <col min="11269" max="11269" width="15.7109375" style="1" customWidth="1"/>
    <col min="11270" max="11520" width="9.140625" style="1"/>
    <col min="11521" max="11521" width="23.28515625" style="1" customWidth="1"/>
    <col min="11522" max="11522" width="12.140625" style="1" customWidth="1"/>
    <col min="11523" max="11523" width="15.7109375" style="1" customWidth="1"/>
    <col min="11524" max="11524" width="18.7109375" style="1" customWidth="1"/>
    <col min="11525" max="11525" width="15.7109375" style="1" customWidth="1"/>
    <col min="11526" max="11776" width="9.140625" style="1"/>
    <col min="11777" max="11777" width="23.28515625" style="1" customWidth="1"/>
    <col min="11778" max="11778" width="12.140625" style="1" customWidth="1"/>
    <col min="11779" max="11779" width="15.7109375" style="1" customWidth="1"/>
    <col min="11780" max="11780" width="18.7109375" style="1" customWidth="1"/>
    <col min="11781" max="11781" width="15.7109375" style="1" customWidth="1"/>
    <col min="11782" max="12032" width="9.140625" style="1"/>
    <col min="12033" max="12033" width="23.28515625" style="1" customWidth="1"/>
    <col min="12034" max="12034" width="12.140625" style="1" customWidth="1"/>
    <col min="12035" max="12035" width="15.7109375" style="1" customWidth="1"/>
    <col min="12036" max="12036" width="18.7109375" style="1" customWidth="1"/>
    <col min="12037" max="12037" width="15.7109375" style="1" customWidth="1"/>
    <col min="12038" max="12288" width="9.140625" style="1"/>
    <col min="12289" max="12289" width="23.28515625" style="1" customWidth="1"/>
    <col min="12290" max="12290" width="12.140625" style="1" customWidth="1"/>
    <col min="12291" max="12291" width="15.7109375" style="1" customWidth="1"/>
    <col min="12292" max="12292" width="18.7109375" style="1" customWidth="1"/>
    <col min="12293" max="12293" width="15.7109375" style="1" customWidth="1"/>
    <col min="12294" max="12544" width="9.140625" style="1"/>
    <col min="12545" max="12545" width="23.28515625" style="1" customWidth="1"/>
    <col min="12546" max="12546" width="12.140625" style="1" customWidth="1"/>
    <col min="12547" max="12547" width="15.7109375" style="1" customWidth="1"/>
    <col min="12548" max="12548" width="18.7109375" style="1" customWidth="1"/>
    <col min="12549" max="12549" width="15.7109375" style="1" customWidth="1"/>
    <col min="12550" max="12800" width="9.140625" style="1"/>
    <col min="12801" max="12801" width="23.28515625" style="1" customWidth="1"/>
    <col min="12802" max="12802" width="12.140625" style="1" customWidth="1"/>
    <col min="12803" max="12803" width="15.7109375" style="1" customWidth="1"/>
    <col min="12804" max="12804" width="18.7109375" style="1" customWidth="1"/>
    <col min="12805" max="12805" width="15.7109375" style="1" customWidth="1"/>
    <col min="12806" max="13056" width="9.140625" style="1"/>
    <col min="13057" max="13057" width="23.28515625" style="1" customWidth="1"/>
    <col min="13058" max="13058" width="12.140625" style="1" customWidth="1"/>
    <col min="13059" max="13059" width="15.7109375" style="1" customWidth="1"/>
    <col min="13060" max="13060" width="18.7109375" style="1" customWidth="1"/>
    <col min="13061" max="13061" width="15.7109375" style="1" customWidth="1"/>
    <col min="13062" max="13312" width="9.140625" style="1"/>
    <col min="13313" max="13313" width="23.28515625" style="1" customWidth="1"/>
    <col min="13314" max="13314" width="12.140625" style="1" customWidth="1"/>
    <col min="13315" max="13315" width="15.7109375" style="1" customWidth="1"/>
    <col min="13316" max="13316" width="18.7109375" style="1" customWidth="1"/>
    <col min="13317" max="13317" width="15.7109375" style="1" customWidth="1"/>
    <col min="13318" max="13568" width="9.140625" style="1"/>
    <col min="13569" max="13569" width="23.28515625" style="1" customWidth="1"/>
    <col min="13570" max="13570" width="12.140625" style="1" customWidth="1"/>
    <col min="13571" max="13571" width="15.7109375" style="1" customWidth="1"/>
    <col min="13572" max="13572" width="18.7109375" style="1" customWidth="1"/>
    <col min="13573" max="13573" width="15.7109375" style="1" customWidth="1"/>
    <col min="13574" max="13824" width="9.140625" style="1"/>
    <col min="13825" max="13825" width="23.28515625" style="1" customWidth="1"/>
    <col min="13826" max="13826" width="12.140625" style="1" customWidth="1"/>
    <col min="13827" max="13827" width="15.7109375" style="1" customWidth="1"/>
    <col min="13828" max="13828" width="18.7109375" style="1" customWidth="1"/>
    <col min="13829" max="13829" width="15.7109375" style="1" customWidth="1"/>
    <col min="13830" max="14080" width="9.140625" style="1"/>
    <col min="14081" max="14081" width="23.28515625" style="1" customWidth="1"/>
    <col min="14082" max="14082" width="12.140625" style="1" customWidth="1"/>
    <col min="14083" max="14083" width="15.7109375" style="1" customWidth="1"/>
    <col min="14084" max="14084" width="18.7109375" style="1" customWidth="1"/>
    <col min="14085" max="14085" width="15.7109375" style="1" customWidth="1"/>
    <col min="14086" max="14336" width="9.140625" style="1"/>
    <col min="14337" max="14337" width="23.28515625" style="1" customWidth="1"/>
    <col min="14338" max="14338" width="12.140625" style="1" customWidth="1"/>
    <col min="14339" max="14339" width="15.7109375" style="1" customWidth="1"/>
    <col min="14340" max="14340" width="18.7109375" style="1" customWidth="1"/>
    <col min="14341" max="14341" width="15.7109375" style="1" customWidth="1"/>
    <col min="14342" max="14592" width="9.140625" style="1"/>
    <col min="14593" max="14593" width="23.28515625" style="1" customWidth="1"/>
    <col min="14594" max="14594" width="12.140625" style="1" customWidth="1"/>
    <col min="14595" max="14595" width="15.7109375" style="1" customWidth="1"/>
    <col min="14596" max="14596" width="18.7109375" style="1" customWidth="1"/>
    <col min="14597" max="14597" width="15.7109375" style="1" customWidth="1"/>
    <col min="14598" max="14848" width="9.140625" style="1"/>
    <col min="14849" max="14849" width="23.28515625" style="1" customWidth="1"/>
    <col min="14850" max="14850" width="12.140625" style="1" customWidth="1"/>
    <col min="14851" max="14851" width="15.7109375" style="1" customWidth="1"/>
    <col min="14852" max="14852" width="18.7109375" style="1" customWidth="1"/>
    <col min="14853" max="14853" width="15.7109375" style="1" customWidth="1"/>
    <col min="14854" max="15104" width="9.140625" style="1"/>
    <col min="15105" max="15105" width="23.28515625" style="1" customWidth="1"/>
    <col min="15106" max="15106" width="12.140625" style="1" customWidth="1"/>
    <col min="15107" max="15107" width="15.7109375" style="1" customWidth="1"/>
    <col min="15108" max="15108" width="18.7109375" style="1" customWidth="1"/>
    <col min="15109" max="15109" width="15.7109375" style="1" customWidth="1"/>
    <col min="15110" max="15360" width="9.140625" style="1"/>
    <col min="15361" max="15361" width="23.28515625" style="1" customWidth="1"/>
    <col min="15362" max="15362" width="12.140625" style="1" customWidth="1"/>
    <col min="15363" max="15363" width="15.7109375" style="1" customWidth="1"/>
    <col min="15364" max="15364" width="18.7109375" style="1" customWidth="1"/>
    <col min="15365" max="15365" width="15.7109375" style="1" customWidth="1"/>
    <col min="15366" max="15616" width="9.140625" style="1"/>
    <col min="15617" max="15617" width="23.28515625" style="1" customWidth="1"/>
    <col min="15618" max="15618" width="12.140625" style="1" customWidth="1"/>
    <col min="15619" max="15619" width="15.7109375" style="1" customWidth="1"/>
    <col min="15620" max="15620" width="18.7109375" style="1" customWidth="1"/>
    <col min="15621" max="15621" width="15.7109375" style="1" customWidth="1"/>
    <col min="15622" max="15872" width="9.140625" style="1"/>
    <col min="15873" max="15873" width="23.28515625" style="1" customWidth="1"/>
    <col min="15874" max="15874" width="12.140625" style="1" customWidth="1"/>
    <col min="15875" max="15875" width="15.7109375" style="1" customWidth="1"/>
    <col min="15876" max="15876" width="18.7109375" style="1" customWidth="1"/>
    <col min="15877" max="15877" width="15.7109375" style="1" customWidth="1"/>
    <col min="15878" max="16128" width="9.140625" style="1"/>
    <col min="16129" max="16129" width="23.28515625" style="1" customWidth="1"/>
    <col min="16130" max="16130" width="12.140625" style="1" customWidth="1"/>
    <col min="16131" max="16131" width="15.7109375" style="1" customWidth="1"/>
    <col min="16132" max="16132" width="18.7109375" style="1" customWidth="1"/>
    <col min="16133" max="16133" width="15.7109375" style="1" customWidth="1"/>
    <col min="16134" max="16384" width="9.140625" style="1"/>
  </cols>
  <sheetData>
    <row r="1" spans="1:5" ht="15.75" x14ac:dyDescent="0.25">
      <c r="A1" s="33"/>
      <c r="B1" s="34" t="s">
        <v>0</v>
      </c>
      <c r="C1" s="34" t="s">
        <v>0</v>
      </c>
      <c r="D1" s="34" t="s">
        <v>1</v>
      </c>
      <c r="E1" s="34" t="s">
        <v>2</v>
      </c>
    </row>
    <row r="2" spans="1:5" ht="15.75" x14ac:dyDescent="0.25">
      <c r="A2" s="35"/>
      <c r="B2" s="36" t="s">
        <v>3</v>
      </c>
      <c r="C2" s="36" t="s">
        <v>3</v>
      </c>
      <c r="D2" s="36" t="s">
        <v>4</v>
      </c>
      <c r="E2" s="36" t="s">
        <v>5</v>
      </c>
    </row>
    <row r="3" spans="1:5" ht="16.5" thickBot="1" x14ac:dyDescent="0.3">
      <c r="A3" s="37" t="s">
        <v>6</v>
      </c>
      <c r="B3" s="37" t="s">
        <v>7</v>
      </c>
      <c r="C3" s="37" t="s">
        <v>8</v>
      </c>
      <c r="D3" s="37" t="s">
        <v>9</v>
      </c>
      <c r="E3" s="37" t="s">
        <v>10</v>
      </c>
    </row>
    <row r="4" spans="1:5" ht="12.95" customHeight="1" x14ac:dyDescent="0.2">
      <c r="A4" s="2" t="s">
        <v>11</v>
      </c>
      <c r="B4" s="3">
        <f>'[1]Comparison Statistics Input'!AS37</f>
        <v>6748</v>
      </c>
      <c r="C4" s="4">
        <f>'[1]Comparison Statistics Input'!CM37</f>
        <v>1.5</v>
      </c>
      <c r="D4" s="5">
        <f t="shared" ref="D4:D42" si="0">IF(C4=0,"0",IF((B4/C4)&lt;B4,B4/C4, B4))</f>
        <v>4498.666666666667</v>
      </c>
      <c r="E4" s="38">
        <f>'[1]Other Source Input'!AA37/'[1]Comparison Statistics Input'!AS37</f>
        <v>111205.92101363366</v>
      </c>
    </row>
    <row r="5" spans="1:5" ht="12.95" customHeight="1" x14ac:dyDescent="0.2">
      <c r="A5" s="6" t="s">
        <v>12</v>
      </c>
      <c r="B5" s="7">
        <f>'[1]Comparison Statistics Input'!AS35</f>
        <v>13039</v>
      </c>
      <c r="C5" s="8">
        <f>'[1]Comparison Statistics Input'!CM35</f>
        <v>3</v>
      </c>
      <c r="D5" s="9">
        <f t="shared" si="0"/>
        <v>4346.333333333333</v>
      </c>
      <c r="E5" s="39">
        <f>'[1]Other Source Input'!AA35/'[1]Comparison Statistics Input'!AS35</f>
        <v>127803.51507017409</v>
      </c>
    </row>
    <row r="6" spans="1:5" ht="12.95" customHeight="1" x14ac:dyDescent="0.2">
      <c r="A6" s="6" t="s">
        <v>13</v>
      </c>
      <c r="B6" s="7">
        <f>'[1]Comparison Statistics Input'!AS21</f>
        <v>4567</v>
      </c>
      <c r="C6" s="8">
        <f>'[1]Comparison Statistics Input'!CM21</f>
        <v>1.1000000000000001</v>
      </c>
      <c r="D6" s="9">
        <f t="shared" si="0"/>
        <v>4151.8181818181811</v>
      </c>
      <c r="E6" s="39">
        <f>'[1]Other Source Input'!AA21/'[1]Comparison Statistics Input'!AS21</f>
        <v>87251.793299759142</v>
      </c>
    </row>
    <row r="7" spans="1:5" s="10" customFormat="1" ht="12.95" customHeight="1" x14ac:dyDescent="0.2">
      <c r="A7" s="6" t="s">
        <v>14</v>
      </c>
      <c r="B7" s="7">
        <f>'[1]Comparison Statistics Input'!AS42</f>
        <v>3835</v>
      </c>
      <c r="C7" s="8">
        <f>'[1]Comparison Statistics Input'!CM42</f>
        <v>1</v>
      </c>
      <c r="D7" s="9">
        <f t="shared" si="0"/>
        <v>3835</v>
      </c>
      <c r="E7" s="39">
        <f>'[1]Other Source Input'!AA42/'[1]Comparison Statistics Input'!AS42</f>
        <v>333399.70273794001</v>
      </c>
    </row>
    <row r="8" spans="1:5" s="10" customFormat="1" ht="12.95" customHeight="1" x14ac:dyDescent="0.2">
      <c r="A8" s="6" t="s">
        <v>15</v>
      </c>
      <c r="B8" s="7">
        <f>'[1]Comparison Statistics Input'!AS9</f>
        <v>7863</v>
      </c>
      <c r="C8" s="8">
        <f>'[1]Comparison Statistics Input'!CM9</f>
        <v>2.15</v>
      </c>
      <c r="D8" s="9">
        <f t="shared" si="0"/>
        <v>3657.2093023255816</v>
      </c>
      <c r="E8" s="39">
        <f>'[1]Other Source Input'!AA9/'[1]Comparison Statistics Input'!AS9</f>
        <v>136629.21620246724</v>
      </c>
    </row>
    <row r="9" spans="1:5" ht="12.95" customHeight="1" x14ac:dyDescent="0.2">
      <c r="A9" s="6" t="s">
        <v>16</v>
      </c>
      <c r="B9" s="7">
        <f>'[1]Comparison Statistics Input'!AS16</f>
        <v>4641</v>
      </c>
      <c r="C9" s="8">
        <f>'[1]Comparison Statistics Input'!CM16</f>
        <v>1.5</v>
      </c>
      <c r="D9" s="9">
        <f t="shared" si="0"/>
        <v>3094</v>
      </c>
      <c r="E9" s="39">
        <f>'[1]Other Source Input'!AA16/'[1]Comparison Statistics Input'!AS16</f>
        <v>393685.11075199308</v>
      </c>
    </row>
    <row r="10" spans="1:5" ht="12.95" customHeight="1" x14ac:dyDescent="0.2">
      <c r="A10" s="6" t="s">
        <v>17</v>
      </c>
      <c r="B10" s="7">
        <f>'[1]Comparison Statistics Input'!AS40</f>
        <v>5739</v>
      </c>
      <c r="C10" s="8">
        <f>'[1]Comparison Statistics Input'!CM40</f>
        <v>2</v>
      </c>
      <c r="D10" s="9">
        <f t="shared" si="0"/>
        <v>2869.5</v>
      </c>
      <c r="E10" s="39">
        <f>'[1]Other Source Input'!AA40/'[1]Comparison Statistics Input'!AS40</f>
        <v>133770.35650810244</v>
      </c>
    </row>
    <row r="11" spans="1:5" ht="12.95" customHeight="1" x14ac:dyDescent="0.2">
      <c r="A11" s="6" t="s">
        <v>18</v>
      </c>
      <c r="B11" s="7">
        <f>'[1]Comparison Statistics Input'!AS32</f>
        <v>2832</v>
      </c>
      <c r="C11" s="8">
        <f>'[1]Comparison Statistics Input'!CM32</f>
        <v>1</v>
      </c>
      <c r="D11" s="9">
        <f t="shared" si="0"/>
        <v>2832</v>
      </c>
      <c r="E11" s="39">
        <f>'[1]Other Source Input'!AA32/'[1]Comparison Statistics Input'!AS32</f>
        <v>216561.96327683615</v>
      </c>
    </row>
    <row r="12" spans="1:5" ht="12.95" customHeight="1" x14ac:dyDescent="0.2">
      <c r="A12" s="6" t="s">
        <v>19</v>
      </c>
      <c r="B12" s="7">
        <f>'[1]Comparison Statistics Input'!AS34</f>
        <v>12336</v>
      </c>
      <c r="C12" s="8">
        <f>'[1]Comparison Statistics Input'!CM34</f>
        <v>4.5</v>
      </c>
      <c r="D12" s="9">
        <f t="shared" si="0"/>
        <v>2741.3333333333335</v>
      </c>
      <c r="E12" s="39">
        <f>'[1]Other Source Input'!AA34/'[1]Comparison Statistics Input'!AS34</f>
        <v>293870.94430933852</v>
      </c>
    </row>
    <row r="13" spans="1:5" ht="12.95" customHeight="1" x14ac:dyDescent="0.2">
      <c r="A13" s="6" t="s">
        <v>20</v>
      </c>
      <c r="B13" s="7">
        <f>'[1]Comparison Statistics Input'!AS11</f>
        <v>2700</v>
      </c>
      <c r="C13" s="8">
        <f>'[1]Comparison Statistics Input'!CM11</f>
        <v>1</v>
      </c>
      <c r="D13" s="9">
        <f t="shared" si="0"/>
        <v>2700</v>
      </c>
      <c r="E13" s="39">
        <f>'[1]Other Source Input'!AA11/'[1]Comparison Statistics Input'!AS11</f>
        <v>349645.55925925926</v>
      </c>
    </row>
    <row r="14" spans="1:5" ht="12.95" customHeight="1" x14ac:dyDescent="0.2">
      <c r="A14" s="11" t="s">
        <v>21</v>
      </c>
      <c r="B14" s="7">
        <f>'[1]Comparison Statistics Input'!AS17</f>
        <v>2637</v>
      </c>
      <c r="C14" s="12">
        <f>'[1]Comparison Statistics Input'!CM17</f>
        <v>0.5</v>
      </c>
      <c r="D14" s="13">
        <f t="shared" si="0"/>
        <v>2637</v>
      </c>
      <c r="E14" s="39">
        <f>'[1]Other Source Input'!AA17/'[1]Comparison Statistics Input'!AS17</f>
        <v>195032.2411831627</v>
      </c>
    </row>
    <row r="15" spans="1:5" ht="12.95" customHeight="1" x14ac:dyDescent="0.2">
      <c r="A15" s="6" t="s">
        <v>22</v>
      </c>
      <c r="B15" s="7">
        <f>'[1]Comparison Statistics Input'!AS30</f>
        <v>11641</v>
      </c>
      <c r="C15" s="8">
        <f>'[1]Comparison Statistics Input'!CM30</f>
        <v>4.5</v>
      </c>
      <c r="D15" s="9">
        <f t="shared" si="0"/>
        <v>2586.8888888888887</v>
      </c>
      <c r="E15" s="39">
        <f>'[1]Other Source Input'!AA30/'[1]Comparison Statistics Input'!AS30</f>
        <v>223575.34472983421</v>
      </c>
    </row>
    <row r="16" spans="1:5" ht="12.95" customHeight="1" x14ac:dyDescent="0.2">
      <c r="A16" s="6" t="s">
        <v>23</v>
      </c>
      <c r="B16" s="7">
        <f>'[1]Comparison Statistics Input'!AS23</f>
        <v>2487</v>
      </c>
      <c r="C16" s="8">
        <f>'[1]Comparison Statistics Input'!CM23</f>
        <v>1</v>
      </c>
      <c r="D16" s="9">
        <f t="shared" si="0"/>
        <v>2487</v>
      </c>
      <c r="E16" s="39">
        <f>'[1]Other Source Input'!AA23/'[1]Comparison Statistics Input'!AS23</f>
        <v>389550.97064736631</v>
      </c>
    </row>
    <row r="17" spans="1:5" ht="12.95" customHeight="1" x14ac:dyDescent="0.2">
      <c r="A17" s="11" t="s">
        <v>24</v>
      </c>
      <c r="B17" s="7">
        <f>'[1]Comparison Statistics Input'!AS27</f>
        <v>2471</v>
      </c>
      <c r="C17" s="12">
        <f>'[1]Comparison Statistics Input'!CM27</f>
        <v>1</v>
      </c>
      <c r="D17" s="13">
        <f t="shared" si="0"/>
        <v>2471</v>
      </c>
      <c r="E17" s="39">
        <f>'[1]Other Source Input'!AA27/'[1]Comparison Statistics Input'!AS27</f>
        <v>72860.932416025898</v>
      </c>
    </row>
    <row r="18" spans="1:5" ht="12.95" customHeight="1" x14ac:dyDescent="0.2">
      <c r="A18" s="6" t="s">
        <v>25</v>
      </c>
      <c r="B18" s="7">
        <f>'[1]Comparison Statistics Input'!AS18</f>
        <v>2258</v>
      </c>
      <c r="C18" s="8">
        <f>'[1]Comparison Statistics Input'!CM18</f>
        <v>1</v>
      </c>
      <c r="D18" s="9">
        <f t="shared" si="0"/>
        <v>2258</v>
      </c>
      <c r="E18" s="39">
        <f>'[1]Other Source Input'!AA18/'[1]Comparison Statistics Input'!AS18</f>
        <v>41449.252878653679</v>
      </c>
    </row>
    <row r="19" spans="1:5" ht="12.95" customHeight="1" x14ac:dyDescent="0.2">
      <c r="A19" s="6" t="s">
        <v>26</v>
      </c>
      <c r="B19" s="7">
        <f>'[1]Comparison Statistics Input'!AS20</f>
        <v>33000</v>
      </c>
      <c r="C19" s="8">
        <f>'[1]Comparison Statistics Input'!CM20</f>
        <v>15</v>
      </c>
      <c r="D19" s="9">
        <f t="shared" si="0"/>
        <v>2200</v>
      </c>
      <c r="E19" s="39">
        <f>'[1]Other Source Input'!AA20/'[1]Comparison Statistics Input'!AS20</f>
        <v>392718.38463636365</v>
      </c>
    </row>
    <row r="20" spans="1:5" ht="12.95" customHeight="1" x14ac:dyDescent="0.2">
      <c r="A20" s="6" t="s">
        <v>27</v>
      </c>
      <c r="B20" s="7">
        <f>'[1]Comparison Statistics Input'!AS14</f>
        <v>2721</v>
      </c>
      <c r="C20" s="8">
        <f>'[1]Comparison Statistics Input'!CM14</f>
        <v>1.25</v>
      </c>
      <c r="D20" s="9">
        <f t="shared" si="0"/>
        <v>2176.8000000000002</v>
      </c>
      <c r="E20" s="39">
        <f>'[1]Other Source Input'!AA14/'[1]Comparison Statistics Input'!AS14</f>
        <v>131932.69570011026</v>
      </c>
    </row>
    <row r="21" spans="1:5" ht="12.95" customHeight="1" x14ac:dyDescent="0.2">
      <c r="A21" s="6" t="s">
        <v>28</v>
      </c>
      <c r="B21" s="7">
        <f>'[1]Comparison Statistics Input'!AS8</f>
        <v>2061</v>
      </c>
      <c r="C21" s="8">
        <f>'[1]Comparison Statistics Input'!CM8</f>
        <v>1</v>
      </c>
      <c r="D21" s="9">
        <f t="shared" si="0"/>
        <v>2061</v>
      </c>
      <c r="E21" s="39">
        <f>'[1]Other Source Input'!AA8/'[1]Comparison Statistics Input'!AS8</f>
        <v>74539.963124696747</v>
      </c>
    </row>
    <row r="22" spans="1:5" ht="12.95" customHeight="1" x14ac:dyDescent="0.2">
      <c r="A22" s="6" t="s">
        <v>29</v>
      </c>
      <c r="B22" s="7">
        <f>'[1]Comparison Statistics Input'!AS24</f>
        <v>2499</v>
      </c>
      <c r="C22" s="8">
        <f>'[1]Comparison Statistics Input'!CM24</f>
        <v>1.25</v>
      </c>
      <c r="D22" s="9">
        <f t="shared" si="0"/>
        <v>1999.2</v>
      </c>
      <c r="E22" s="39">
        <f>'[1]Other Source Input'!AA24/'[1]Comparison Statistics Input'!AS24</f>
        <v>173272.10204081633</v>
      </c>
    </row>
    <row r="23" spans="1:5" ht="12.95" customHeight="1" x14ac:dyDescent="0.2">
      <c r="A23" s="6" t="s">
        <v>30</v>
      </c>
      <c r="B23" s="7">
        <f>'[1]Comparison Statistics Input'!AS7</f>
        <v>1754</v>
      </c>
      <c r="C23" s="8">
        <f>'[1]Comparison Statistics Input'!CM7</f>
        <v>1</v>
      </c>
      <c r="D23" s="9">
        <f t="shared" si="0"/>
        <v>1754</v>
      </c>
      <c r="E23" s="39">
        <f>'[1]Other Source Input'!AA7/'[1]Comparison Statistics Input'!AS7</f>
        <v>126089.15735461802</v>
      </c>
    </row>
    <row r="24" spans="1:5" ht="12.95" customHeight="1" x14ac:dyDescent="0.2">
      <c r="A24" s="25" t="s">
        <v>31</v>
      </c>
      <c r="B24" s="26">
        <f>'[1]Comparison Statistics Input'!AS41</f>
        <v>1752</v>
      </c>
      <c r="C24" s="27">
        <f>'[1]Comparison Statistics Input'!CM41</f>
        <v>0.5</v>
      </c>
      <c r="D24" s="28">
        <f t="shared" si="0"/>
        <v>1752</v>
      </c>
      <c r="E24" s="40">
        <f>'[1]Other Source Input'!AA41/'[1]Comparison Statistics Input'!AS41</f>
        <v>195194.51312785389</v>
      </c>
    </row>
    <row r="25" spans="1:5" ht="12.95" customHeight="1" x14ac:dyDescent="0.2">
      <c r="A25" s="25" t="s">
        <v>32</v>
      </c>
      <c r="B25" s="26">
        <f>'[1]Comparison Statistics Input'!AS31</f>
        <v>1747</v>
      </c>
      <c r="C25" s="27">
        <f>'[1]Comparison Statistics Input'!CM31</f>
        <v>0.7</v>
      </c>
      <c r="D25" s="28">
        <f t="shared" si="0"/>
        <v>1747</v>
      </c>
      <c r="E25" s="40">
        <f>'[1]Other Source Input'!AA31/'[1]Comparison Statistics Input'!AS31</f>
        <v>48388.431597023467</v>
      </c>
    </row>
    <row r="26" spans="1:5" ht="12.95" customHeight="1" x14ac:dyDescent="0.2">
      <c r="A26" s="6" t="s">
        <v>33</v>
      </c>
      <c r="B26" s="7">
        <f>'[1]Comparison Statistics Input'!AS39</f>
        <v>1666</v>
      </c>
      <c r="C26" s="8">
        <f>'[1]Comparison Statistics Input'!CM39</f>
        <v>1</v>
      </c>
      <c r="D26" s="9">
        <f t="shared" si="0"/>
        <v>1666</v>
      </c>
      <c r="E26" s="39">
        <f>'[1]Other Source Input'!AA39/'[1]Comparison Statistics Input'!AS39</f>
        <v>158625.9243697479</v>
      </c>
    </row>
    <row r="27" spans="1:5" ht="12.95" customHeight="1" x14ac:dyDescent="0.2">
      <c r="A27" s="6" t="s">
        <v>34</v>
      </c>
      <c r="B27" s="7">
        <f>'[1]Comparison Statistics Input'!AS6</f>
        <v>5377</v>
      </c>
      <c r="C27" s="8">
        <f>'[1]Comparison Statistics Input'!CM6</f>
        <v>3.25</v>
      </c>
      <c r="D27" s="9">
        <f t="shared" si="0"/>
        <v>1654.4615384615386</v>
      </c>
      <c r="E27" s="39">
        <f>'[1]Other Source Input'!AA6/'[1]Comparison Statistics Input'!AS6</f>
        <v>154357.09410451926</v>
      </c>
    </row>
    <row r="28" spans="1:5" ht="12.95" customHeight="1" x14ac:dyDescent="0.2">
      <c r="A28" s="6" t="s">
        <v>35</v>
      </c>
      <c r="B28" s="7">
        <f>'[1]Comparison Statistics Input'!AS22</f>
        <v>1652</v>
      </c>
      <c r="C28" s="8">
        <f>'[1]Comparison Statistics Input'!CM22</f>
        <v>1</v>
      </c>
      <c r="D28" s="9">
        <f t="shared" si="0"/>
        <v>1652</v>
      </c>
      <c r="E28" s="39">
        <f>'[1]Other Source Input'!AA22/'[1]Comparison Statistics Input'!AS22</f>
        <v>172967.64346246974</v>
      </c>
    </row>
    <row r="29" spans="1:5" ht="12.95" customHeight="1" x14ac:dyDescent="0.2">
      <c r="A29" s="6" t="s">
        <v>36</v>
      </c>
      <c r="B29" s="7">
        <f>'[1]Comparison Statistics Input'!AS36</f>
        <v>1588</v>
      </c>
      <c r="C29" s="8">
        <f>'[1]Comparison Statistics Input'!CM36</f>
        <v>1.25</v>
      </c>
      <c r="D29" s="9">
        <f t="shared" si="0"/>
        <v>1270.4000000000001</v>
      </c>
      <c r="E29" s="39">
        <f>'[1]Other Source Input'!AA36/'[1]Comparison Statistics Input'!AS36</f>
        <v>41664.955919395463</v>
      </c>
    </row>
    <row r="30" spans="1:5" ht="12.95" customHeight="1" x14ac:dyDescent="0.2">
      <c r="A30" s="6" t="s">
        <v>37</v>
      </c>
      <c r="B30" s="7">
        <f>'[1]Comparison Statistics Input'!AS4</f>
        <v>1265</v>
      </c>
      <c r="C30" s="8">
        <f>'[1]Comparison Statistics Input'!CM4</f>
        <v>1</v>
      </c>
      <c r="D30" s="9">
        <f t="shared" si="0"/>
        <v>1265</v>
      </c>
      <c r="E30" s="39">
        <f>'[1]Other Source Input'!AA4/'[1]Comparison Statistics Input'!AS4</f>
        <v>148602.75019762845</v>
      </c>
    </row>
    <row r="31" spans="1:5" ht="12.95" customHeight="1" x14ac:dyDescent="0.2">
      <c r="A31" s="25" t="s">
        <v>38</v>
      </c>
      <c r="B31" s="26">
        <f>'[1]Comparison Statistics Input'!AS12</f>
        <v>1172</v>
      </c>
      <c r="C31" s="27">
        <f>'[1]Comparison Statistics Input'!CM12</f>
        <v>0.5</v>
      </c>
      <c r="D31" s="28">
        <f t="shared" si="0"/>
        <v>1172</v>
      </c>
      <c r="E31" s="40">
        <f>'[1]Other Source Input'!AA12/'[1]Comparison Statistics Input'!AS12</f>
        <v>282794.02047781571</v>
      </c>
    </row>
    <row r="32" spans="1:5" ht="12.95" customHeight="1" x14ac:dyDescent="0.2">
      <c r="A32" s="25" t="s">
        <v>39</v>
      </c>
      <c r="B32" s="26">
        <f>'[1]Comparison Statistics Input'!AS25</f>
        <v>1142</v>
      </c>
      <c r="C32" s="27">
        <f>'[1]Comparison Statistics Input'!CM25</f>
        <v>0.75</v>
      </c>
      <c r="D32" s="28">
        <f t="shared" si="0"/>
        <v>1142</v>
      </c>
      <c r="E32" s="40">
        <f>'[1]Other Source Input'!AA25/'[1]Comparison Statistics Input'!AS25</f>
        <v>92036.746059544661</v>
      </c>
    </row>
    <row r="33" spans="1:6" ht="12.95" customHeight="1" x14ac:dyDescent="0.2">
      <c r="A33" s="25" t="s">
        <v>40</v>
      </c>
      <c r="B33" s="26">
        <f>'[1]Comparison Statistics Input'!AS26</f>
        <v>1091</v>
      </c>
      <c r="C33" s="27">
        <f>'[1]Comparison Statistics Input'!CM26</f>
        <v>0.5</v>
      </c>
      <c r="D33" s="28">
        <f t="shared" si="0"/>
        <v>1091</v>
      </c>
      <c r="E33" s="40">
        <f>'[1]Other Source Input'!AA26/'[1]Comparison Statistics Input'!AS26</f>
        <v>73444.356553620528</v>
      </c>
    </row>
    <row r="34" spans="1:6" ht="12.95" customHeight="1" x14ac:dyDescent="0.2">
      <c r="A34" s="25" t="s">
        <v>41</v>
      </c>
      <c r="B34" s="26">
        <f>'[1]Comparison Statistics Input'!AS29</f>
        <v>813</v>
      </c>
      <c r="C34" s="27">
        <f>'[1]Comparison Statistics Input'!CM29</f>
        <v>0.30000000000000004</v>
      </c>
      <c r="D34" s="28">
        <f t="shared" si="0"/>
        <v>813</v>
      </c>
      <c r="E34" s="40">
        <f>'[1]Other Source Input'!AA29/'[1]Comparison Statistics Input'!AS29</f>
        <v>58914.226322263225</v>
      </c>
    </row>
    <row r="35" spans="1:6" ht="12.95" customHeight="1" x14ac:dyDescent="0.2">
      <c r="A35" s="11" t="s">
        <v>42</v>
      </c>
      <c r="B35" s="7">
        <f>'[1]Comparison Statistics Input'!AS28</f>
        <v>777</v>
      </c>
      <c r="C35" s="12">
        <f>'[1]Comparison Statistics Input'!CM28</f>
        <v>1</v>
      </c>
      <c r="D35" s="13">
        <f t="shared" si="0"/>
        <v>777</v>
      </c>
      <c r="E35" s="39">
        <f>'[1]Other Source Input'!AA28/'[1]Comparison Statistics Input'!AS28</f>
        <v>71215.703989703994</v>
      </c>
    </row>
    <row r="36" spans="1:6" ht="12.95" customHeight="1" x14ac:dyDescent="0.2">
      <c r="A36" s="25" t="s">
        <v>43</v>
      </c>
      <c r="B36" s="26">
        <f>'[1]Comparison Statistics Input'!AS19</f>
        <v>561</v>
      </c>
      <c r="C36" s="27">
        <f>'[1]Comparison Statistics Input'!CM19</f>
        <v>0.37</v>
      </c>
      <c r="D36" s="28">
        <f t="shared" si="0"/>
        <v>561</v>
      </c>
      <c r="E36" s="40">
        <f>'[1]Other Source Input'!AA19/'[1]Comparison Statistics Input'!AS19</f>
        <v>89240.766488413545</v>
      </c>
    </row>
    <row r="37" spans="1:6" ht="12.95" customHeight="1" x14ac:dyDescent="0.2">
      <c r="A37" s="11" t="s">
        <v>44</v>
      </c>
      <c r="B37" s="7">
        <f>'[1]Comparison Statistics Input'!AS33</f>
        <v>539</v>
      </c>
      <c r="C37" s="12">
        <f>'[1]Comparison Statistics Input'!CM33</f>
        <v>1</v>
      </c>
      <c r="D37" s="13">
        <f t="shared" si="0"/>
        <v>539</v>
      </c>
      <c r="E37" s="39">
        <f>'[1]Other Source Input'!AA33/'[1]Comparison Statistics Input'!AS33</f>
        <v>73301.589981447119</v>
      </c>
    </row>
    <row r="38" spans="1:6" ht="12.95" customHeight="1" x14ac:dyDescent="0.2">
      <c r="A38" s="25" t="s">
        <v>45</v>
      </c>
      <c r="B38" s="26">
        <f>'[1]Comparison Statistics Input'!AS5</f>
        <v>521</v>
      </c>
      <c r="C38" s="27">
        <f>'[1]Comparison Statistics Input'!CM5</f>
        <v>0.5</v>
      </c>
      <c r="D38" s="28">
        <f t="shared" si="0"/>
        <v>521</v>
      </c>
      <c r="E38" s="40">
        <f>'[1]Other Source Input'!AA5/'[1]Comparison Statistics Input'!AS5</f>
        <v>38890.364683301341</v>
      </c>
    </row>
    <row r="39" spans="1:6" ht="12.95" customHeight="1" x14ac:dyDescent="0.2">
      <c r="A39" s="6" t="s">
        <v>46</v>
      </c>
      <c r="B39" s="7">
        <f>'[1]Comparison Statistics Input'!AS13</f>
        <v>360</v>
      </c>
      <c r="C39" s="8">
        <f>'[1]Comparison Statistics Input'!CM13</f>
        <v>1</v>
      </c>
      <c r="D39" s="9">
        <f t="shared" si="0"/>
        <v>360</v>
      </c>
      <c r="E39" s="39">
        <f>'[1]Other Source Input'!AA13/'[1]Comparison Statistics Input'!AS13</f>
        <v>92004.166666666672</v>
      </c>
    </row>
    <row r="40" spans="1:6" ht="12.95" customHeight="1" x14ac:dyDescent="0.2">
      <c r="A40" s="25" t="s">
        <v>47</v>
      </c>
      <c r="B40" s="26">
        <f>'[1]Comparison Statistics Input'!AS38</f>
        <v>298</v>
      </c>
      <c r="C40" s="27">
        <f>'[1]Comparison Statistics Input'!CM38</f>
        <v>0.25</v>
      </c>
      <c r="D40" s="28">
        <f t="shared" si="0"/>
        <v>298</v>
      </c>
      <c r="E40" s="40">
        <f>'[1]Other Source Input'!AA38/'[1]Comparison Statistics Input'!AS38</f>
        <v>43587.24832214765</v>
      </c>
    </row>
    <row r="41" spans="1:6" ht="12.95" customHeight="1" x14ac:dyDescent="0.2">
      <c r="A41" s="25" t="s">
        <v>48</v>
      </c>
      <c r="B41" s="26">
        <f>'[1]Comparison Statistics Input'!AS15</f>
        <v>280</v>
      </c>
      <c r="C41" s="27">
        <f>'[1]Comparison Statistics Input'!CM15</f>
        <v>0.01</v>
      </c>
      <c r="D41" s="28">
        <f t="shared" si="0"/>
        <v>280</v>
      </c>
      <c r="E41" s="40">
        <f>'[1]Other Source Input'!AA15/'[1]Comparison Statistics Input'!AS15</f>
        <v>84860.225000000006</v>
      </c>
    </row>
    <row r="42" spans="1:6" ht="13.5" customHeight="1" thickBot="1" x14ac:dyDescent="0.25">
      <c r="A42" s="29" t="s">
        <v>49</v>
      </c>
      <c r="B42" s="30">
        <f>'[1]Comparison Statistics Input'!AS10</f>
        <v>239</v>
      </c>
      <c r="C42" s="31">
        <f>'[1]Comparison Statistics Input'!CM10</f>
        <v>0.25</v>
      </c>
      <c r="D42" s="32">
        <f t="shared" si="0"/>
        <v>239</v>
      </c>
      <c r="E42" s="41">
        <f>'[1]Other Source Input'!AA10/'[1]Comparison Statistics Input'!AS10</f>
        <v>174163.9330543933</v>
      </c>
    </row>
    <row r="43" spans="1:6" ht="12.95" customHeight="1" thickBot="1" x14ac:dyDescent="0.25">
      <c r="A43" s="20" t="s">
        <v>50</v>
      </c>
      <c r="B43" s="21">
        <f>SUM(B4:B42)</f>
        <v>150669</v>
      </c>
      <c r="C43" s="22">
        <f>SUM(C4:C42)</f>
        <v>61.379999999999995</v>
      </c>
      <c r="D43" s="21"/>
      <c r="E43" s="42"/>
    </row>
    <row r="44" spans="1:6" ht="12.95" customHeight="1" thickBot="1" x14ac:dyDescent="0.25">
      <c r="A44" s="20" t="s">
        <v>51</v>
      </c>
      <c r="B44" s="23"/>
      <c r="C44" s="24" t="s">
        <v>52</v>
      </c>
      <c r="D44" s="21">
        <f>AVERAGE(D4:D42)</f>
        <v>1952.7336216622439</v>
      </c>
      <c r="E44" s="43">
        <f>AVERAGE(E4:E42)</f>
        <v>156387.17403895143</v>
      </c>
    </row>
    <row r="45" spans="1:6" ht="12.95" customHeight="1" thickBot="1" x14ac:dyDescent="0.25">
      <c r="A45" s="20" t="s">
        <v>53</v>
      </c>
      <c r="B45" s="23"/>
      <c r="C45" s="24" t="s">
        <v>52</v>
      </c>
      <c r="D45" s="21">
        <f>MEDIAN(D4:D42)</f>
        <v>1754</v>
      </c>
      <c r="E45" s="43">
        <f>MEDIAN(E4:E42)</f>
        <v>131932.69570011026</v>
      </c>
    </row>
    <row r="46" spans="1:6" x14ac:dyDescent="0.2">
      <c r="A46" s="14" t="s">
        <v>54</v>
      </c>
      <c r="B46" s="15"/>
      <c r="C46" s="15"/>
      <c r="D46" s="15"/>
      <c r="E46" s="16"/>
      <c r="F46" s="16"/>
    </row>
    <row r="47" spans="1:6" x14ac:dyDescent="0.2">
      <c r="A47" s="14" t="s">
        <v>55</v>
      </c>
      <c r="B47" s="15"/>
      <c r="C47" s="15"/>
      <c r="D47" s="15"/>
      <c r="E47" s="16"/>
      <c r="F47" s="16"/>
    </row>
    <row r="48" spans="1:6" x14ac:dyDescent="0.2">
      <c r="A48" s="14" t="s">
        <v>56</v>
      </c>
      <c r="B48" s="15"/>
      <c r="C48" s="15"/>
      <c r="D48" s="15"/>
      <c r="E48" s="16"/>
      <c r="F48" s="16"/>
    </row>
    <row r="49" spans="1:6" x14ac:dyDescent="0.2">
      <c r="A49" s="17" t="s">
        <v>57</v>
      </c>
      <c r="B49" s="16"/>
      <c r="C49" s="16"/>
      <c r="D49" s="16"/>
      <c r="E49" s="16"/>
      <c r="F49" s="16"/>
    </row>
    <row r="50" spans="1:6" x14ac:dyDescent="0.2">
      <c r="A50" s="18" t="s">
        <v>58</v>
      </c>
    </row>
    <row r="51" spans="1:6" x14ac:dyDescent="0.2">
      <c r="A51" s="19" t="s">
        <v>59</v>
      </c>
    </row>
  </sheetData>
  <sheetProtection algorithmName="SHA-512" hashValue="Ib+JbOiEL1pgYFPesQIGs9ZfgEzmZ3cUq77KacSEsn6MrN1wcSNRZChTJuFwF391O+RwsD70UAaAB4KCRauZwg==" saltValue="I4055dpIWJGr3Sk3gQ+dtw==" spinCount="100000" sheet="1" objects="1" scenarios="1"/>
  <printOptions horizontalCentered="1"/>
  <pageMargins left="0.45" right="0.45" top="1" bottom="0.5" header="0.3" footer="0.3"/>
  <pageSetup orientation="portrait" horizontalDpi="1200" verticalDpi="1200" r:id="rId1"/>
  <headerFooter alignWithMargins="0">
    <oddHeader>&amp;C&amp;"Arial,Bold"&amp;18COMPARISON OF 2016 WORKLOADS
&amp;16Sorted by Personal Property Accounts Per Auditor &amp;12(a)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2017-05-30T22:56:18Z</dcterms:created>
  <dcterms:modified xsi:type="dcterms:W3CDTF">2017-06-27T18:26:17Z</dcterms:modified>
</cp:coreProperties>
</file>