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https://stateofwa-my.sharepoint.com/personal/mistyw_dor_wa_gov/Documents/Documents/"/>
    </mc:Choice>
  </mc:AlternateContent>
  <xr:revisionPtr revIDLastSave="0" documentId="8_{8D927F1B-DA08-4447-9C3F-CE9238D3AE07}" xr6:coauthVersionLast="47" xr6:coauthVersionMax="47" xr10:uidLastSave="{00000000-0000-0000-0000-000000000000}"/>
  <workbookProtection workbookAlgorithmName="SHA-512" workbookHashValue="9kj2UPNG8S+XWbewzgRT5RMJ38y/2ccaAQwEse0M0bdNzaVFg2whuE3RkmTs3/t3y3R+CwtMphC6CRaNdr35eA==" workbookSaltValue="Q6EjfA5xDlIOrnA89Lr0bA==" workbookSpinCount="100000" lockStructure="1"/>
  <bookViews>
    <workbookView xWindow="-108" yWindow="-108" windowWidth="23256" windowHeight="12576" xr2:uid="{00000000-000D-0000-FFFF-FFFF00000000}"/>
  </bookViews>
  <sheets>
    <sheet name="with updates" sheetId="2" r:id="rId1"/>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81" i="2" l="1"/>
  <c r="F13" i="2"/>
  <c r="N13" i="2" s="1"/>
  <c r="N84" i="2" s="1"/>
  <c r="F19" i="2"/>
  <c r="B40" i="2" l="1"/>
  <c r="N3" i="2" l="1"/>
  <c r="F105" i="2"/>
  <c r="C81" i="2" l="1"/>
  <c r="N81" i="2" l="1"/>
  <c r="N79" i="2"/>
  <c r="N75" i="2" l="1"/>
  <c r="N67" i="2"/>
  <c r="J67" i="2"/>
  <c r="D67" i="2"/>
  <c r="N51" i="2"/>
  <c r="N38" i="2"/>
  <c r="F40" i="2" s="1"/>
  <c r="B19" i="2"/>
  <c r="J17" i="2"/>
  <c r="N10" i="2"/>
  <c r="N83" i="2" s="1"/>
  <c r="N7" i="2"/>
  <c r="F133" i="2" l="1"/>
  <c r="F139" i="2"/>
  <c r="N19" i="2"/>
  <c r="N21" i="2" s="1"/>
  <c r="N55" i="2"/>
  <c r="N40" i="2"/>
  <c r="F127" i="2"/>
  <c r="N115" i="2" l="1"/>
  <c r="N86" i="2"/>
  <c r="F59" i="2"/>
  <c r="N59" i="2" s="1"/>
  <c r="F63" i="2"/>
  <c r="N63" i="2" s="1"/>
  <c r="B28" i="2"/>
  <c r="N28" i="2" s="1"/>
  <c r="F31" i="2" s="1"/>
  <c r="N31" i="2" s="1"/>
  <c r="N88" i="2" s="1"/>
  <c r="N90" i="2" s="1"/>
  <c r="B95" i="2" l="1"/>
  <c r="N95" i="2" s="1"/>
  <c r="N33" i="2"/>
  <c r="N46" i="2" s="1"/>
  <c r="N44" i="2" l="1"/>
  <c r="B105" i="2"/>
  <c r="N105" i="2" s="1"/>
  <c r="B110" i="2" s="1"/>
  <c r="N110" i="2" s="1"/>
  <c r="N118" i="2" s="1"/>
  <c r="B127" i="2" s="1"/>
  <c r="N127" i="2" s="1"/>
  <c r="N122" i="2" l="1"/>
  <c r="B133" i="2" l="1"/>
  <c r="B139" i="2" s="1"/>
  <c r="N139" i="2" s="1"/>
  <c r="N13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Locke, Diann (DOR)</author>
  </authors>
  <commentList>
    <comment ref="J6" authorId="0" shapeId="0" xr:uid="{00000000-0006-0000-0000-000001000000}">
      <text>
        <r>
          <rPr>
            <b/>
            <sz val="10"/>
            <color indexed="8"/>
            <rFont val="Tahoma"/>
            <family val="2"/>
          </rPr>
          <t xml:space="preserve"> :</t>
        </r>
        <r>
          <rPr>
            <sz val="10"/>
            <color indexed="8"/>
            <rFont val="Tahoma"/>
            <family val="2"/>
          </rPr>
          <t xml:space="preserve">
</t>
        </r>
        <r>
          <rPr>
            <sz val="10"/>
            <color indexed="10"/>
            <rFont val="Tahoma"/>
            <family val="2"/>
          </rPr>
          <t>Example</t>
        </r>
        <r>
          <rPr>
            <sz val="10"/>
            <color indexed="8"/>
            <rFont val="Tahoma"/>
            <family val="2"/>
          </rPr>
          <t>: 1% increase is entered as 101; 2.75% increase is entered 102.75; a .95% increase is entered as 100.95</t>
        </r>
      </text>
    </comment>
    <comment ref="H8" authorId="1" shapeId="0" xr:uid="{00000000-0006-0000-0000-000002000000}">
      <text>
        <r>
          <rPr>
            <b/>
            <sz val="9"/>
            <color indexed="81"/>
            <rFont val="Tahoma"/>
            <family val="2"/>
          </rPr>
          <t>Locke, Diann (DOR):</t>
        </r>
        <r>
          <rPr>
            <sz val="9"/>
            <color indexed="81"/>
            <rFont val="Tahoma"/>
            <family val="2"/>
          </rPr>
          <t xml:space="preserve">
This can be greater than 101 when the voters approve a levy lid lift.</t>
        </r>
      </text>
    </comment>
  </commentList>
</comments>
</file>

<file path=xl/sharedStrings.xml><?xml version="1.0" encoding="utf-8"?>
<sst xmlns="http://schemas.openxmlformats.org/spreadsheetml/2006/main" count="217" uniqueCount="140">
  <si>
    <t>Year</t>
  </si>
  <si>
    <t>A.V.</t>
  </si>
  <si>
    <t>-</t>
  </si>
  <si>
    <t>=</t>
  </si>
  <si>
    <t>Remainder</t>
  </si>
  <si>
    <t>D.</t>
  </si>
  <si>
    <t>F.</t>
  </si>
  <si>
    <t>Annexed Area's A.V.</t>
  </si>
  <si>
    <t>G.</t>
  </si>
  <si>
    <t>H.</t>
  </si>
  <si>
    <t>I.</t>
  </si>
  <si>
    <t>J.</t>
  </si>
  <si>
    <t>A.V. of District</t>
  </si>
  <si>
    <t>Statutory Amount</t>
  </si>
  <si>
    <t>A.</t>
  </si>
  <si>
    <t>K.</t>
  </si>
  <si>
    <t>TAXING DISTRICT</t>
  </si>
  <si>
    <t>Statutory Rate Limit</t>
  </si>
  <si>
    <t>B.</t>
  </si>
  <si>
    <t>÷</t>
  </si>
  <si>
    <t>×</t>
  </si>
  <si>
    <t>Levy Amount</t>
  </si>
  <si>
    <t>Population:</t>
  </si>
  <si>
    <t>Highest regular tax which could have been lawfully levied beginning with the 1985 levy (refund levy not included).</t>
  </si>
  <si>
    <t>C.</t>
  </si>
  <si>
    <t xml:space="preserve">B.
</t>
  </si>
  <si>
    <t>M.</t>
  </si>
  <si>
    <t>N.</t>
  </si>
  <si>
    <t>O.</t>
  </si>
  <si>
    <t>Was a resolution/ordinance adopted authorizing an increase over the previous year's levy?</t>
  </si>
  <si>
    <t>L.</t>
  </si>
  <si>
    <t>Year of Error:</t>
  </si>
  <si>
    <t>Was a second resolution/ordinance adopted authorizing an increase over the IPD?</t>
  </si>
  <si>
    <t>Levy For</t>
  </si>
  <si>
    <t>Taxes</t>
  </si>
  <si>
    <t>Last Year's Levy Rate</t>
  </si>
  <si>
    <t>boats, timber assessed value, and the senior citizen exemption for the regular levy)</t>
  </si>
  <si>
    <t>(1-2+3)</t>
  </si>
  <si>
    <t>3. Plus Timber Assessed Value (TAV) ………………………………...………..</t>
  </si>
  <si>
    <t>4. Tax base for excess and voted bond levies ………………………...…..……</t>
  </si>
  <si>
    <t>Regular property tax limit including annexation …………………………………</t>
  </si>
  <si>
    <t xml:space="preserve">If so, what was the percentage increase? </t>
  </si>
  <si>
    <t>Amount to be Refunded</t>
  </si>
  <si>
    <t>Total</t>
  </si>
  <si>
    <t>Amount of taxes recovered due to a settlement of highly valued disputed property (RCW 84.52.018).</t>
  </si>
  <si>
    <t>Levy Corrections</t>
  </si>
  <si>
    <t>1. Minus amount over levied (if applicable) …………………………………………..</t>
  </si>
  <si>
    <t>(RCW 84.52.020 and RCW 84.52.070) ……………………………………………..</t>
  </si>
  <si>
    <t>―</t>
  </si>
  <si>
    <t>Regular property tax limit: …………………………………….………….</t>
  </si>
  <si>
    <t>Total levy amount authorized, including the annexation ……………………………</t>
  </si>
  <si>
    <t>+</t>
  </si>
  <si>
    <t>Page 1</t>
  </si>
  <si>
    <t>Page 2</t>
  </si>
  <si>
    <t>Amount allowable per 
Resolution/Ordinance</t>
  </si>
  <si>
    <t>Levy for</t>
  </si>
  <si>
    <t>Previous Year's Actual Levy</t>
  </si>
  <si>
    <t>Total amount certified by county legislative authority or taxing district as applicable.</t>
  </si>
  <si>
    <t>Amount Held in Abeyance</t>
  </si>
  <si>
    <t>Calculated % Increase</t>
  </si>
  <si>
    <t>Plus Resolution Increase Amount</t>
  </si>
  <si>
    <t>Current year's assessed value of new construction, improvements, and wind turbines, solar, biomass, and geothermal facilities in original districts before annexation occurred times last year's levy rate (if an error occurred or an error correction was made in the previous year, use the rate that would have been levied had no error occurred).</t>
  </si>
  <si>
    <t>2. Plus amount under levied (if applicable) ………………………………………….</t>
  </si>
  <si>
    <t>LEVY LIMITATIONS WORKSHEET</t>
  </si>
  <si>
    <t>Only enter fire/RFA rate, library rate, &amp; firefighter pension fund rate for cities annexed to a fire/RFA or library, or has a firefighters pension fund.</t>
  </si>
  <si>
    <t>District base levy rate</t>
  </si>
  <si>
    <t>Fire or RFA Rate</t>
  </si>
  <si>
    <t>Library Rate</t>
  </si>
  <si>
    <t>Firefighter Pension Fund</t>
  </si>
  <si>
    <t>2. Less assessed value of the senior citizen exemption of less than $40,000 income or 65%</t>
  </si>
  <si>
    <t>of the median household income for the county based on lower of frozen or market value.</t>
  </si>
  <si>
    <t>E.</t>
  </si>
  <si>
    <t>rate w/o error correction</t>
  </si>
  <si>
    <t>rate before aggregate check</t>
  </si>
  <si>
    <r>
      <t xml:space="preserve">Current year's state assessed property value </t>
    </r>
    <r>
      <rPr>
        <sz val="11"/>
        <color indexed="8"/>
        <rFont val="Arial"/>
        <family val="2"/>
      </rPr>
      <t>less last year's state assessed property value. The remainder is to be multiplied by last year's regular levy rate (or the rate that should have been levied).</t>
    </r>
  </si>
  <si>
    <r>
      <t xml:space="preserve">           </t>
    </r>
    <r>
      <rPr>
        <sz val="9"/>
        <rFont val="Arial"/>
        <family val="2"/>
      </rPr>
      <t>Less than 10,000          10,000 or more</t>
    </r>
  </si>
  <si>
    <t xml:space="preserve">      Yes        No</t>
  </si>
  <si>
    <t>Current Year's A.V.</t>
  </si>
  <si>
    <t>Previous Year's A.V.</t>
  </si>
  <si>
    <t xml:space="preserve">     Yes          No            N/A</t>
  </si>
  <si>
    <t xml:space="preserve">Previous year's actual levy adjusted by the increases as stated in ordinance or resolution (RCW 84.55.120).  </t>
  </si>
  <si>
    <t>Highest Lawful Levy Since 1985</t>
  </si>
  <si>
    <t>Assessed Value Less Annexed AV</t>
  </si>
  <si>
    <t>Statutory maximum calculation</t>
  </si>
  <si>
    <r>
      <t xml:space="preserve">Regular Levy Rate Computation </t>
    </r>
    <r>
      <rPr>
        <b/>
        <u/>
        <sz val="11"/>
        <color rgb="FF000000"/>
        <rFont val="Arial"/>
        <family val="2"/>
      </rPr>
      <t>Without</t>
    </r>
    <r>
      <rPr>
        <b/>
        <sz val="11"/>
        <color rgb="FF000000"/>
        <rFont val="Arial"/>
        <family val="2"/>
      </rPr>
      <t xml:space="preserve"> Levy Error Correction</t>
    </r>
  </si>
  <si>
    <t>Limit Factor/Max Increase 101%</t>
  </si>
  <si>
    <t>P.</t>
  </si>
  <si>
    <t>Q.</t>
  </si>
  <si>
    <t>Post Shift Levy Amount</t>
  </si>
  <si>
    <t>S.</t>
  </si>
  <si>
    <t>OR</t>
  </si>
  <si>
    <t>Post Shift Levy Rate</t>
  </si>
  <si>
    <t>Road Levy Shift Rate Computation -  (Do not enter a shift amount in both shift fields.)</t>
  </si>
  <si>
    <t>Instructions for electronic version of form - Fill in highlighted cells all other self populate.</t>
  </si>
  <si>
    <r>
      <t>Amount shifted</t>
    </r>
    <r>
      <rPr>
        <b/>
        <sz val="10"/>
        <rFont val="Arial"/>
        <family val="2"/>
      </rPr>
      <t xml:space="preserve"> FROM</t>
    </r>
    <r>
      <rPr>
        <sz val="10"/>
        <rFont val="Arial"/>
        <family val="2"/>
      </rPr>
      <t xml:space="preserve"> this taxing district</t>
    </r>
  </si>
  <si>
    <t>Resolution Percentage of Increase</t>
  </si>
  <si>
    <r>
      <t xml:space="preserve">Amount shifted </t>
    </r>
    <r>
      <rPr>
        <b/>
        <sz val="10"/>
        <rFont val="Arial"/>
        <family val="2"/>
      </rPr>
      <t>TO</t>
    </r>
    <r>
      <rPr>
        <sz val="10"/>
        <rFont val="Arial"/>
        <family val="2"/>
      </rPr>
      <t xml:space="preserve"> this taxing district</t>
    </r>
  </si>
  <si>
    <t>REV 64 007</t>
  </si>
  <si>
    <t xml:space="preserve">D.
</t>
  </si>
  <si>
    <t xml:space="preserve">F.
</t>
  </si>
  <si>
    <t xml:space="preserve">Parts F through H are used in calculating the additional levy limit due to annexation. </t>
  </si>
  <si>
    <t>1. Regular levy taxable value (including state-assessed property, and excluding</t>
  </si>
  <si>
    <t>Tax Base For Excess Levies</t>
  </si>
  <si>
    <t>Amount for new construction, improvements, &amp; certain green energy (Line B page 1)</t>
  </si>
  <si>
    <t>Amount for increment value increase (Line C page 1)</t>
  </si>
  <si>
    <t>Amount for increase in value of state-assessed property (Line D, page 1)</t>
  </si>
  <si>
    <t>R.</t>
  </si>
  <si>
    <t>Amount for increase in annexation (Line G, page 1) …………………………………………..</t>
  </si>
  <si>
    <t>Lesser of A+(B+C+D+E)</t>
  </si>
  <si>
    <t>Total from Line F</t>
  </si>
  <si>
    <t>Total levy amount authorized by resolution (F) plus amount refunded or to be refunded (RCW 84.55.070).</t>
  </si>
  <si>
    <t>Levy limit from line H on page 1, plus amount refunded or to be refunded (RCW 84.55.070).</t>
  </si>
  <si>
    <t>Line H, Page 1</t>
  </si>
  <si>
    <t>Lesser of G, H, or I</t>
  </si>
  <si>
    <t>Statutory limit from line I on page 1 (dollar amount, not the rate) …………………</t>
  </si>
  <si>
    <t>Lesser of J &amp; K ……………………………………………………………………</t>
  </si>
  <si>
    <r>
      <t>Total:</t>
    </r>
    <r>
      <rPr>
        <sz val="11"/>
        <color indexed="8"/>
        <rFont val="Arial"/>
        <family val="2"/>
      </rPr>
      <t xml:space="preserve"> L +/- M ………………………………………………………………………….</t>
    </r>
  </si>
  <si>
    <t>Lesser of K and L</t>
  </si>
  <si>
    <t>Lesser of K &amp; N</t>
  </si>
  <si>
    <t xml:space="preserve">                                                                                                  ,,,,,,,,,,,,,,,,,,,,,,,,,,,,</t>
  </si>
  <si>
    <t xml:space="preserve"> </t>
  </si>
  <si>
    <t xml:space="preserve">K. </t>
  </si>
  <si>
    <r>
      <rPr>
        <b/>
        <sz val="11"/>
        <color rgb="FF000000"/>
        <rFont val="Arial"/>
        <family val="2"/>
      </rPr>
      <t>New highest lawful levy since 1985</t>
    </r>
    <r>
      <rPr>
        <sz val="11"/>
        <color rgb="FF000000"/>
        <rFont val="Arial"/>
        <family val="2"/>
      </rPr>
      <t xml:space="preserve"> (Lesser of I &amp; H minus C, unless A (before limit factor increase) is greater than I or H minus C, then  A before the limit factor increase)</t>
    </r>
  </si>
  <si>
    <r>
      <t xml:space="preserve">Tax increment  finance area increment AV increase (RCW 84.55.010(1)(e))  </t>
    </r>
    <r>
      <rPr>
        <sz val="9"/>
        <color rgb="FF000000"/>
        <rFont val="Arial"/>
        <family val="2"/>
      </rPr>
      <t>(value included in B &amp; D cannot be included in C)</t>
    </r>
  </si>
  <si>
    <r>
      <t xml:space="preserve">Highest lawful Levy For This Tax Year  (Lesser of H and I) </t>
    </r>
    <r>
      <rPr>
        <sz val="11"/>
        <color indexed="8"/>
        <rFont val="Arial"/>
        <family val="2"/>
      </rPr>
      <t xml:space="preserve">…………………………………… </t>
    </r>
  </si>
  <si>
    <r>
      <t>Regular Levy Rate Computation:</t>
    </r>
    <r>
      <rPr>
        <sz val="11"/>
        <color indexed="8"/>
        <rFont val="Arial"/>
        <family val="2"/>
      </rPr>
      <t xml:space="preserve"> Lesser of K and N divided by the assessed value in line L1 on page 1.</t>
    </r>
  </si>
  <si>
    <t>Amount on line L1 on page 1</t>
  </si>
  <si>
    <t>Use this rate for the current year's tax roll unless it is changed due to another levy limitation such as the $5.90 limit.</t>
  </si>
  <si>
    <t>Use this rate in next year's levy calculations unless it's changed due to levy error, other limitation, or there's a road levy shift.</t>
  </si>
  <si>
    <t>To find the rate to be used in G, take the levy limit as shown in Line E above and divide it by the current assessed value of the district, excluding the annexed area.</t>
  </si>
  <si>
    <t>Annexed area's current assessed value including new construction and improvements, times the rate in Line F.</t>
  </si>
  <si>
    <t>A+B+C+D</t>
  </si>
  <si>
    <t>Total in Line E</t>
  </si>
  <si>
    <t>Rate in Line F</t>
  </si>
  <si>
    <t>Remainder from Line D</t>
  </si>
  <si>
    <t>A.V. from Line L4 above</t>
  </si>
  <si>
    <r>
      <t>Excess Levy Rate Computation -</t>
    </r>
    <r>
      <rPr>
        <sz val="11"/>
        <color indexed="8"/>
        <rFont val="Arial"/>
        <family val="2"/>
      </rPr>
      <t xml:space="preserve"> Excess levy amount divided by the assessed value in Line L4 above.</t>
    </r>
  </si>
  <si>
    <r>
      <t xml:space="preserve">Bond Levy Rate Computation </t>
    </r>
    <r>
      <rPr>
        <sz val="11"/>
        <color indexed="8"/>
        <rFont val="Arial"/>
        <family val="2"/>
      </rPr>
      <t>- Bond levy amount divided by the assessed value in Line L4 above.</t>
    </r>
  </si>
  <si>
    <t>Amount on  line L1 on page 1</t>
  </si>
  <si>
    <t>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</si>
</sst>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7" formatCode="&quot;$&quot;#,##0.00_);\(&quot;$&quot;#,##0.00\)"/>
    <numFmt numFmtId="44" formatCode="_(&quot;$&quot;* #,##0.00_);_(&quot;$&quot;* \(#,##0.00\);_(&quot;$&quot;* &quot;-&quot;??_);_(@_)"/>
    <numFmt numFmtId="164" formatCode="&quot;$&quot;#,##0.00"/>
    <numFmt numFmtId="165" formatCode="&quot;$&quot;#,##0"/>
    <numFmt numFmtId="166" formatCode="0.000000000000"/>
    <numFmt numFmtId="167" formatCode="0.000000000000%"/>
    <numFmt numFmtId="168" formatCode="&quot;$&quot;#,##0.0"/>
    <numFmt numFmtId="169" formatCode="0.000%"/>
    <numFmt numFmtId="170" formatCode="0.000"/>
    <numFmt numFmtId="171" formatCode="&quot;$&quot;#,##0.00;[Red]&quot;$&quot;#,##0.00"/>
    <numFmt numFmtId="172" formatCode="#,##0.00;[Red]#,##0.00"/>
  </numFmts>
  <fonts count="34" x14ac:knownFonts="1">
    <font>
      <sz val="10"/>
      <name val="Arial"/>
    </font>
    <font>
      <sz val="10"/>
      <name val="Arial"/>
      <family val="2"/>
    </font>
    <font>
      <sz val="12"/>
      <name val="Arial"/>
      <family val="2"/>
    </font>
    <font>
      <sz val="2"/>
      <name val="Arial"/>
      <family val="2"/>
    </font>
    <font>
      <sz val="8"/>
      <name val="Arial"/>
      <family val="2"/>
    </font>
    <font>
      <sz val="9"/>
      <name val="Arial"/>
      <family val="2"/>
    </font>
    <font>
      <sz val="11"/>
      <color indexed="8"/>
      <name val="Arial"/>
      <family val="2"/>
    </font>
    <font>
      <sz val="11"/>
      <name val="Arial"/>
      <family val="2"/>
    </font>
    <font>
      <b/>
      <sz val="11"/>
      <name val="Arial"/>
      <family val="2"/>
    </font>
    <font>
      <b/>
      <sz val="10"/>
      <name val="Arial"/>
      <family val="2"/>
    </font>
    <font>
      <sz val="10"/>
      <name val="Arial"/>
      <family val="2"/>
    </font>
    <font>
      <sz val="10"/>
      <color indexed="10"/>
      <name val="Tahoma"/>
      <family val="2"/>
    </font>
    <font>
      <b/>
      <sz val="10"/>
      <color indexed="8"/>
      <name val="Tahoma"/>
      <family val="2"/>
    </font>
    <font>
      <sz val="10"/>
      <color indexed="8"/>
      <name val="Tahoma"/>
      <family val="2"/>
    </font>
    <font>
      <sz val="10"/>
      <color rgb="FFFF0000"/>
      <name val="Arial"/>
      <family val="2"/>
    </font>
    <font>
      <b/>
      <sz val="11"/>
      <color rgb="FF000000"/>
      <name val="Arial"/>
      <family val="2"/>
    </font>
    <font>
      <b/>
      <sz val="14"/>
      <color rgb="FFFF0000"/>
      <name val="Times New Roman"/>
      <family val="1"/>
    </font>
    <font>
      <sz val="2"/>
      <color rgb="FFFF0000"/>
      <name val="Arial"/>
      <family val="2"/>
    </font>
    <font>
      <sz val="11"/>
      <color rgb="FF000000"/>
      <name val="Arial"/>
      <family val="2"/>
    </font>
    <font>
      <sz val="12"/>
      <color rgb="FFFF0000"/>
      <name val="Arial"/>
      <family val="2"/>
    </font>
    <font>
      <sz val="9"/>
      <color rgb="FF000000"/>
      <name val="Arial"/>
      <family val="2"/>
    </font>
    <font>
      <sz val="9"/>
      <color rgb="FFFF0000"/>
      <name val="Arial"/>
      <family val="2"/>
    </font>
    <font>
      <sz val="10"/>
      <color rgb="FF000000"/>
      <name val="Arial"/>
      <family val="2"/>
    </font>
    <font>
      <sz val="11"/>
      <color rgb="FF000000"/>
      <name val="Calibri"/>
      <family val="2"/>
    </font>
    <font>
      <sz val="14"/>
      <color rgb="FFFF0000"/>
      <name val="Times New Roman"/>
      <family val="1"/>
    </font>
    <font>
      <sz val="8"/>
      <color rgb="FF000000"/>
      <name val="Arial"/>
      <family val="2"/>
    </font>
    <font>
      <b/>
      <sz val="14"/>
      <color rgb="FF000000"/>
      <name val="Arial"/>
      <family val="2"/>
    </font>
    <font>
      <sz val="9"/>
      <color indexed="81"/>
      <name val="Tahoma"/>
      <family val="2"/>
    </font>
    <font>
      <b/>
      <sz val="9"/>
      <color indexed="81"/>
      <name val="Tahoma"/>
      <family val="2"/>
    </font>
    <font>
      <b/>
      <u/>
      <sz val="11"/>
      <color rgb="FF000000"/>
      <name val="Arial"/>
      <family val="2"/>
    </font>
    <font>
      <b/>
      <sz val="10"/>
      <color rgb="FF000000"/>
      <name val="Arial"/>
      <family val="2"/>
    </font>
    <font>
      <u/>
      <sz val="11"/>
      <color rgb="FF000000"/>
      <name val="Arial"/>
      <family val="2"/>
    </font>
    <font>
      <sz val="9.5"/>
      <color rgb="FF000000"/>
      <name val="Arial"/>
      <family val="2"/>
    </font>
    <font>
      <sz val="9.5"/>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16">
    <xf numFmtId="0" fontId="0" fillId="0" borderId="0" xfId="0"/>
    <xf numFmtId="0" fontId="14" fillId="0" borderId="0" xfId="0" applyFont="1" applyFill="1" applyBorder="1" applyProtection="1">
      <protection hidden="1"/>
    </xf>
    <xf numFmtId="0" fontId="10" fillId="0" borderId="0" xfId="0" applyFont="1" applyFill="1" applyBorder="1" applyProtection="1">
      <protection hidden="1"/>
    </xf>
    <xf numFmtId="0" fontId="10" fillId="0" borderId="0" xfId="0" applyFont="1" applyFill="1" applyBorder="1"/>
    <xf numFmtId="0" fontId="7" fillId="0" borderId="0" xfId="0" applyFont="1" applyFill="1" applyBorder="1" applyAlignment="1" applyProtection="1">
      <protection hidden="1"/>
    </xf>
    <xf numFmtId="0" fontId="10" fillId="0" borderId="0" xfId="0" applyFont="1" applyFill="1" applyBorder="1" applyAlignment="1"/>
    <xf numFmtId="0" fontId="15" fillId="0" borderId="0" xfId="0" applyFont="1" applyFill="1" applyBorder="1" applyAlignment="1" applyProtection="1">
      <alignment wrapText="1"/>
      <protection hidden="1"/>
    </xf>
    <xf numFmtId="0" fontId="16" fillId="0" borderId="0" xfId="0" applyFont="1" applyFill="1" applyBorder="1" applyAlignment="1" applyProtection="1">
      <alignment wrapText="1"/>
      <protection hidden="1"/>
    </xf>
    <xf numFmtId="0" fontId="10" fillId="0" borderId="0" xfId="0" applyFont="1" applyFill="1" applyBorder="1" applyAlignment="1" applyProtection="1">
      <protection hidden="1"/>
    </xf>
    <xf numFmtId="0" fontId="15" fillId="0" borderId="0" xfId="0" applyFont="1" applyFill="1" applyBorder="1" applyAlignment="1" applyProtection="1">
      <alignment horizontal="center" vertical="top" wrapText="1"/>
      <protection hidden="1"/>
    </xf>
    <xf numFmtId="0" fontId="17" fillId="0" borderId="0" xfId="0" applyFont="1" applyFill="1" applyBorder="1" applyProtection="1">
      <protection hidden="1"/>
    </xf>
    <xf numFmtId="0" fontId="3" fillId="0" borderId="0" xfId="0" applyFont="1" applyFill="1" applyBorder="1" applyProtection="1">
      <protection hidden="1"/>
    </xf>
    <xf numFmtId="0" fontId="3" fillId="0" borderId="0" xfId="0" applyFont="1" applyFill="1" applyBorder="1"/>
    <xf numFmtId="0" fontId="18" fillId="0" borderId="3" xfId="0" applyFont="1" applyFill="1" applyBorder="1" applyAlignment="1" applyProtection="1">
      <alignment vertical="top" wrapText="1"/>
      <protection hidden="1"/>
    </xf>
    <xf numFmtId="0" fontId="19" fillId="0" borderId="0" xfId="0" applyFont="1" applyFill="1" applyBorder="1" applyProtection="1">
      <protection hidden="1"/>
    </xf>
    <xf numFmtId="0" fontId="2" fillId="0" borderId="0" xfId="0" applyFont="1" applyFill="1" applyBorder="1" applyProtection="1">
      <protection hidden="1"/>
    </xf>
    <xf numFmtId="0" fontId="2" fillId="0" borderId="0" xfId="0" applyFont="1" applyFill="1" applyBorder="1"/>
    <xf numFmtId="0" fontId="18" fillId="0" borderId="1" xfId="0" applyFont="1" applyFill="1" applyBorder="1" applyAlignment="1" applyProtection="1">
      <alignment vertical="top" wrapText="1"/>
      <protection hidden="1"/>
    </xf>
    <xf numFmtId="0" fontId="18" fillId="0" borderId="0" xfId="0" applyFont="1" applyFill="1" applyBorder="1" applyAlignment="1" applyProtection="1">
      <alignment horizontal="left" vertical="top" wrapText="1"/>
      <protection hidden="1"/>
    </xf>
    <xf numFmtId="0" fontId="18" fillId="0" borderId="2" xfId="0" applyFont="1" applyFill="1" applyBorder="1" applyAlignment="1" applyProtection="1">
      <alignment horizontal="left" vertical="top" wrapText="1"/>
      <protection hidden="1"/>
    </xf>
    <xf numFmtId="0" fontId="18" fillId="0" borderId="1" xfId="0" applyFont="1" applyFill="1" applyBorder="1" applyAlignment="1" applyProtection="1">
      <alignment vertical="top"/>
      <protection hidden="1"/>
    </xf>
    <xf numFmtId="0" fontId="18" fillId="0" borderId="0" xfId="0" applyFont="1" applyFill="1" applyBorder="1" applyAlignment="1" applyProtection="1">
      <alignment vertical="top"/>
      <protection hidden="1"/>
    </xf>
    <xf numFmtId="0" fontId="15" fillId="0" borderId="0" xfId="0" applyFont="1" applyFill="1" applyBorder="1" applyAlignment="1" applyProtection="1">
      <alignment horizontal="center" vertical="top"/>
      <protection hidden="1"/>
    </xf>
    <xf numFmtId="166" fontId="10" fillId="0" borderId="0" xfId="0" applyNumberFormat="1" applyFont="1" applyFill="1" applyBorder="1" applyAlignment="1" applyProtection="1">
      <alignment vertical="top"/>
      <protection hidden="1"/>
    </xf>
    <xf numFmtId="0" fontId="10" fillId="0" borderId="0" xfId="0" applyFont="1" applyFill="1" applyBorder="1" applyAlignment="1" applyProtection="1">
      <alignment vertical="top"/>
      <protection hidden="1"/>
    </xf>
    <xf numFmtId="0" fontId="18" fillId="0" borderId="2" xfId="0" applyFont="1" applyFill="1" applyBorder="1" applyAlignment="1" applyProtection="1">
      <alignment vertical="top"/>
      <protection hidden="1"/>
    </xf>
    <xf numFmtId="0" fontId="20" fillId="0" borderId="0" xfId="0" applyFont="1" applyFill="1" applyBorder="1" applyAlignment="1" applyProtection="1">
      <alignment horizontal="center" vertical="top"/>
      <protection hidden="1"/>
    </xf>
    <xf numFmtId="0" fontId="18" fillId="0" borderId="0" xfId="0" applyFont="1" applyFill="1" applyBorder="1" applyAlignment="1" applyProtection="1">
      <alignment horizontal="center" vertical="top"/>
      <protection hidden="1"/>
    </xf>
    <xf numFmtId="9" fontId="18" fillId="0" borderId="0" xfId="2" applyFont="1" applyFill="1" applyBorder="1" applyAlignment="1" applyProtection="1">
      <alignment vertical="top"/>
      <protection hidden="1"/>
    </xf>
    <xf numFmtId="44" fontId="18" fillId="0" borderId="0" xfId="1" applyFont="1" applyFill="1" applyBorder="1" applyAlignment="1" applyProtection="1">
      <alignment horizontal="center" vertical="top"/>
      <protection hidden="1"/>
    </xf>
    <xf numFmtId="165" fontId="18" fillId="0" borderId="4" xfId="2" applyNumberFormat="1" applyFont="1" applyFill="1" applyBorder="1" applyAlignment="1" applyProtection="1">
      <alignment horizontal="left" vertical="top"/>
      <protection hidden="1"/>
    </xf>
    <xf numFmtId="165" fontId="18" fillId="0" borderId="0" xfId="2" applyNumberFormat="1" applyFont="1" applyFill="1" applyBorder="1" applyAlignment="1" applyProtection="1">
      <alignment horizontal="left" vertical="top"/>
      <protection hidden="1"/>
    </xf>
    <xf numFmtId="0" fontId="20" fillId="0" borderId="1" xfId="0" applyFont="1" applyFill="1" applyBorder="1" applyAlignment="1" applyProtection="1">
      <alignment vertical="top"/>
      <protection hidden="1"/>
    </xf>
    <xf numFmtId="0" fontId="20" fillId="0" borderId="0" xfId="0" applyFont="1" applyFill="1" applyBorder="1" applyAlignment="1" applyProtection="1">
      <alignment vertical="top"/>
      <protection hidden="1"/>
    </xf>
    <xf numFmtId="0" fontId="21" fillId="0" borderId="0" xfId="0" applyFont="1" applyFill="1" applyBorder="1" applyProtection="1">
      <protection hidden="1"/>
    </xf>
    <xf numFmtId="0" fontId="5" fillId="0" borderId="0" xfId="0" applyFont="1" applyFill="1" applyBorder="1" applyProtection="1">
      <protection hidden="1"/>
    </xf>
    <xf numFmtId="0" fontId="5" fillId="0" borderId="0" xfId="0" applyFont="1" applyFill="1" applyBorder="1"/>
    <xf numFmtId="1" fontId="19" fillId="0" borderId="0" xfId="0" applyNumberFormat="1" applyFont="1" applyFill="1" applyBorder="1" applyProtection="1">
      <protection hidden="1"/>
    </xf>
    <xf numFmtId="0" fontId="18" fillId="0" borderId="0" xfId="0" applyFont="1" applyFill="1" applyBorder="1" applyAlignment="1" applyProtection="1">
      <alignment horizontal="left" vertical="top"/>
      <protection hidden="1"/>
    </xf>
    <xf numFmtId="0" fontId="18" fillId="0" borderId="2" xfId="0" applyFont="1" applyFill="1" applyBorder="1" applyAlignment="1" applyProtection="1">
      <alignment horizontal="left" vertical="top"/>
      <protection hidden="1"/>
    </xf>
    <xf numFmtId="44" fontId="15" fillId="0" borderId="0" xfId="1" applyFont="1" applyFill="1" applyBorder="1" applyAlignment="1" applyProtection="1">
      <alignment horizontal="center" vertical="top"/>
      <protection hidden="1"/>
    </xf>
    <xf numFmtId="0" fontId="18" fillId="0" borderId="0" xfId="0" applyFont="1" applyFill="1" applyBorder="1" applyAlignment="1" applyProtection="1">
      <alignment horizontal="right" vertical="top"/>
      <protection hidden="1"/>
    </xf>
    <xf numFmtId="0" fontId="18" fillId="0" borderId="5" xfId="0" applyFont="1" applyFill="1" applyBorder="1" applyAlignment="1" applyProtection="1">
      <alignment vertical="top"/>
      <protection hidden="1"/>
    </xf>
    <xf numFmtId="0" fontId="18" fillId="0" borderId="4" xfId="0" applyFont="1" applyFill="1" applyBorder="1" applyAlignment="1" applyProtection="1">
      <alignment vertical="top"/>
      <protection hidden="1"/>
    </xf>
    <xf numFmtId="0" fontId="18" fillId="0" borderId="6" xfId="0" applyFont="1" applyFill="1" applyBorder="1" applyAlignment="1" applyProtection="1">
      <alignment vertical="top"/>
      <protection hidden="1"/>
    </xf>
    <xf numFmtId="0" fontId="18" fillId="0" borderId="1" xfId="0" applyFont="1" applyFill="1" applyBorder="1" applyAlignment="1" applyProtection="1">
      <alignment horizontal="left" vertical="top" wrapText="1"/>
      <protection hidden="1"/>
    </xf>
    <xf numFmtId="0" fontId="20" fillId="0" borderId="2" xfId="0" applyFont="1" applyFill="1" applyBorder="1" applyAlignment="1" applyProtection="1">
      <alignment vertical="top"/>
      <protection hidden="1"/>
    </xf>
    <xf numFmtId="0" fontId="19" fillId="0" borderId="0" xfId="0" applyFont="1" applyFill="1" applyBorder="1" applyAlignment="1" applyProtection="1">
      <alignment wrapText="1"/>
      <protection hidden="1"/>
    </xf>
    <xf numFmtId="0" fontId="2" fillId="0" borderId="0" xfId="0" applyFont="1" applyFill="1" applyBorder="1" applyAlignment="1">
      <alignment wrapText="1"/>
    </xf>
    <xf numFmtId="0" fontId="2" fillId="0" borderId="0" xfId="0" applyFont="1" applyFill="1" applyBorder="1" applyAlignment="1" applyProtection="1">
      <alignment wrapText="1"/>
      <protection hidden="1"/>
    </xf>
    <xf numFmtId="0" fontId="10" fillId="0" borderId="4" xfId="0" applyFont="1" applyFill="1" applyBorder="1" applyAlignment="1" applyProtection="1">
      <alignment horizontal="left" vertical="top"/>
      <protection hidden="1"/>
    </xf>
    <xf numFmtId="0" fontId="18" fillId="0" borderId="3" xfId="0" applyFont="1" applyFill="1" applyBorder="1" applyAlignment="1" applyProtection="1">
      <alignment vertical="top"/>
      <protection hidden="1"/>
    </xf>
    <xf numFmtId="0" fontId="18" fillId="0" borderId="8" xfId="0" applyFont="1" applyFill="1" applyBorder="1" applyAlignment="1" applyProtection="1">
      <alignment vertical="top"/>
      <protection hidden="1"/>
    </xf>
    <xf numFmtId="0" fontId="20" fillId="0" borderId="0" xfId="0" applyFont="1" applyFill="1" applyBorder="1" applyAlignment="1" applyProtection="1">
      <alignment horizontal="left" vertical="top"/>
      <protection hidden="1"/>
    </xf>
    <xf numFmtId="0" fontId="5" fillId="0" borderId="0" xfId="0" applyFont="1" applyFill="1" applyBorder="1" applyAlignment="1">
      <alignment vertical="top"/>
    </xf>
    <xf numFmtId="0" fontId="15" fillId="0" borderId="0" xfId="0" applyFont="1" applyFill="1" applyBorder="1" applyAlignment="1" applyProtection="1">
      <alignment vertical="top"/>
      <protection hidden="1"/>
    </xf>
    <xf numFmtId="0" fontId="20" fillId="0" borderId="5" xfId="0" applyFont="1" applyFill="1" applyBorder="1" applyAlignment="1" applyProtection="1">
      <alignment vertical="top"/>
      <protection hidden="1"/>
    </xf>
    <xf numFmtId="0" fontId="20" fillId="0" borderId="4" xfId="0" applyFont="1" applyFill="1" applyBorder="1" applyAlignment="1" applyProtection="1">
      <alignment vertical="top"/>
      <protection hidden="1"/>
    </xf>
    <xf numFmtId="0" fontId="20" fillId="0" borderId="6" xfId="0" applyFont="1" applyFill="1" applyBorder="1" applyAlignment="1" applyProtection="1">
      <alignment vertical="top"/>
      <protection hidden="1"/>
    </xf>
    <xf numFmtId="0" fontId="18" fillId="0" borderId="7" xfId="0" applyFont="1" applyFill="1" applyBorder="1" applyAlignment="1" applyProtection="1">
      <alignment horizontal="center" vertical="top"/>
      <protection hidden="1"/>
    </xf>
    <xf numFmtId="0" fontId="18" fillId="0" borderId="7" xfId="0" applyFont="1" applyFill="1" applyBorder="1" applyAlignment="1" applyProtection="1">
      <alignment vertical="top"/>
      <protection hidden="1"/>
    </xf>
    <xf numFmtId="0" fontId="19" fillId="0" borderId="0" xfId="0" applyFont="1" applyFill="1" applyBorder="1" applyAlignment="1" applyProtection="1">
      <protection hidden="1"/>
    </xf>
    <xf numFmtId="0" fontId="2" fillId="0" borderId="0" xfId="0" applyFont="1" applyFill="1" applyBorder="1" applyAlignment="1" applyProtection="1">
      <protection hidden="1"/>
    </xf>
    <xf numFmtId="44" fontId="18" fillId="0" borderId="0" xfId="0" applyNumberFormat="1" applyFont="1" applyFill="1" applyBorder="1" applyAlignment="1" applyProtection="1">
      <alignment horizontal="center" vertical="top"/>
      <protection hidden="1"/>
    </xf>
    <xf numFmtId="0" fontId="18" fillId="0" borderId="8" xfId="0" applyFont="1" applyFill="1" applyBorder="1" applyAlignment="1" applyProtection="1">
      <alignment horizontal="center" vertical="top"/>
      <protection hidden="1"/>
    </xf>
    <xf numFmtId="39" fontId="18" fillId="0" borderId="0" xfId="1" applyNumberFormat="1" applyFont="1" applyFill="1" applyBorder="1" applyAlignment="1" applyProtection="1">
      <alignment horizontal="center" vertical="top"/>
      <protection hidden="1"/>
    </xf>
    <xf numFmtId="0" fontId="15" fillId="0" borderId="3" xfId="0" applyFont="1" applyFill="1" applyBorder="1" applyAlignment="1" applyProtection="1">
      <alignment vertical="top"/>
      <protection hidden="1"/>
    </xf>
    <xf numFmtId="0" fontId="15" fillId="0" borderId="7" xfId="0" applyFont="1" applyFill="1" applyBorder="1" applyAlignment="1" applyProtection="1">
      <alignment vertical="top"/>
      <protection hidden="1"/>
    </xf>
    <xf numFmtId="0" fontId="18" fillId="0" borderId="1" xfId="0" applyFont="1" applyFill="1" applyBorder="1" applyAlignment="1" applyProtection="1">
      <alignment horizontal="left" vertical="top"/>
      <protection hidden="1"/>
    </xf>
    <xf numFmtId="0" fontId="15" fillId="0" borderId="1" xfId="0" applyFont="1" applyFill="1" applyBorder="1" applyAlignment="1" applyProtection="1">
      <alignment vertical="top"/>
      <protection hidden="1"/>
    </xf>
    <xf numFmtId="0" fontId="20" fillId="0" borderId="4" xfId="0" applyFont="1" applyFill="1" applyBorder="1" applyAlignment="1" applyProtection="1">
      <alignment horizontal="center" vertical="top"/>
      <protection hidden="1"/>
    </xf>
    <xf numFmtId="0" fontId="22" fillId="0" borderId="7" xfId="0" applyFont="1" applyFill="1" applyBorder="1" applyAlignment="1" applyProtection="1">
      <alignment horizontal="right"/>
      <protection hidden="1"/>
    </xf>
    <xf numFmtId="0" fontId="15" fillId="0" borderId="4" xfId="0" applyFont="1" applyFill="1" applyBorder="1" applyAlignment="1" applyProtection="1">
      <alignment horizontal="center"/>
      <protection hidden="1"/>
    </xf>
    <xf numFmtId="0" fontId="15" fillId="0" borderId="4" xfId="0" applyFont="1" applyFill="1" applyBorder="1" applyAlignment="1" applyProtection="1">
      <alignment horizontal="center" wrapText="1"/>
      <protection hidden="1"/>
    </xf>
    <xf numFmtId="0" fontId="7" fillId="0" borderId="7" xfId="0" applyFont="1" applyFill="1" applyBorder="1" applyAlignment="1" applyProtection="1">
      <alignment vertical="top"/>
      <protection hidden="1"/>
    </xf>
    <xf numFmtId="0" fontId="15" fillId="0" borderId="7" xfId="0" applyFont="1" applyFill="1" applyBorder="1" applyAlignment="1" applyProtection="1">
      <alignment horizontal="center" vertical="top"/>
      <protection hidden="1"/>
    </xf>
    <xf numFmtId="0" fontId="23" fillId="0" borderId="7" xfId="0" applyFont="1" applyFill="1" applyBorder="1" applyAlignment="1" applyProtection="1">
      <alignment vertical="top"/>
      <protection hidden="1"/>
    </xf>
    <xf numFmtId="0" fontId="8" fillId="0" borderId="7" xfId="0" applyFont="1" applyFill="1" applyBorder="1" applyAlignment="1" applyProtection="1">
      <alignment horizontal="center" vertical="top"/>
      <protection hidden="1"/>
    </xf>
    <xf numFmtId="0" fontId="8" fillId="0" borderId="7" xfId="0" applyFont="1" applyFill="1" applyBorder="1" applyAlignment="1" applyProtection="1">
      <protection hidden="1"/>
    </xf>
    <xf numFmtId="0" fontId="15" fillId="0" borderId="7" xfId="0" applyFont="1" applyFill="1" applyBorder="1" applyAlignment="1" applyProtection="1">
      <alignment horizontal="center" wrapText="1"/>
      <protection hidden="1"/>
    </xf>
    <xf numFmtId="0" fontId="15" fillId="0" borderId="7" xfId="0" applyFont="1" applyFill="1" applyBorder="1" applyAlignment="1" applyProtection="1">
      <alignment horizontal="left" wrapText="1"/>
      <protection hidden="1"/>
    </xf>
    <xf numFmtId="0" fontId="15" fillId="0" borderId="8" xfId="0" applyFont="1" applyFill="1" applyBorder="1" applyAlignment="1" applyProtection="1">
      <alignment wrapText="1"/>
      <protection hidden="1"/>
    </xf>
    <xf numFmtId="0" fontId="15" fillId="0" borderId="1" xfId="0" applyFont="1" applyFill="1" applyBorder="1" applyAlignment="1" applyProtection="1">
      <alignment horizontal="center" vertical="top" wrapText="1"/>
      <protection hidden="1"/>
    </xf>
    <xf numFmtId="0" fontId="15" fillId="0" borderId="2" xfId="0" applyFont="1" applyFill="1" applyBorder="1" applyAlignment="1" applyProtection="1">
      <alignment horizontal="center" vertical="top" wrapText="1"/>
      <protection hidden="1"/>
    </xf>
    <xf numFmtId="0" fontId="23" fillId="0" borderId="0" xfId="0" applyFont="1" applyFill="1" applyBorder="1" applyAlignment="1" applyProtection="1">
      <protection hidden="1"/>
    </xf>
    <xf numFmtId="0" fontId="18" fillId="0" borderId="2" xfId="0" applyFont="1" applyFill="1" applyBorder="1" applyAlignment="1" applyProtection="1">
      <alignment wrapText="1"/>
      <protection hidden="1"/>
    </xf>
    <xf numFmtId="0" fontId="24" fillId="0" borderId="0" xfId="0" applyFont="1" applyFill="1" applyBorder="1" applyAlignment="1" applyProtection="1">
      <alignment wrapText="1"/>
      <protection hidden="1"/>
    </xf>
    <xf numFmtId="0" fontId="18" fillId="0" borderId="0" xfId="0" applyFont="1" applyFill="1" applyBorder="1" applyAlignment="1" applyProtection="1">
      <alignment horizontal="left" wrapText="1"/>
      <protection hidden="1"/>
    </xf>
    <xf numFmtId="0" fontId="15" fillId="0" borderId="2" xfId="0" applyFont="1" applyFill="1" applyBorder="1" applyAlignment="1" applyProtection="1">
      <alignment wrapText="1"/>
      <protection hidden="1"/>
    </xf>
    <xf numFmtId="0" fontId="15" fillId="0" borderId="5" xfId="0" applyFont="1" applyFill="1" applyBorder="1" applyAlignment="1" applyProtection="1">
      <alignment horizontal="center" vertical="top" wrapText="1"/>
      <protection hidden="1"/>
    </xf>
    <xf numFmtId="0" fontId="15" fillId="0" borderId="4" xfId="0" applyFont="1" applyFill="1" applyBorder="1" applyAlignment="1" applyProtection="1">
      <alignment horizontal="center" vertical="top" wrapText="1"/>
      <protection hidden="1"/>
    </xf>
    <xf numFmtId="0" fontId="15" fillId="0" borderId="6" xfId="0" applyFont="1" applyFill="1" applyBorder="1" applyAlignment="1" applyProtection="1">
      <alignment horizontal="center" vertical="top" wrapText="1"/>
      <protection hidden="1"/>
    </xf>
    <xf numFmtId="44" fontId="18" fillId="0" borderId="0" xfId="0" applyNumberFormat="1" applyFont="1" applyFill="1" applyBorder="1" applyAlignment="1" applyProtection="1">
      <alignment horizontal="right" vertical="top"/>
      <protection hidden="1"/>
    </xf>
    <xf numFmtId="0" fontId="18" fillId="0" borderId="9" xfId="0" applyFont="1" applyFill="1" applyBorder="1" applyAlignment="1" applyProtection="1">
      <alignment vertical="top"/>
      <protection hidden="1"/>
    </xf>
    <xf numFmtId="0" fontId="18" fillId="0" borderId="9" xfId="0" applyFont="1" applyFill="1" applyBorder="1" applyAlignment="1" applyProtection="1">
      <alignment horizontal="center" vertical="top"/>
      <protection hidden="1"/>
    </xf>
    <xf numFmtId="0" fontId="18" fillId="0" borderId="4" xfId="0" applyFont="1" applyFill="1" applyBorder="1" applyAlignment="1" applyProtection="1">
      <alignment horizontal="center" vertical="top"/>
      <protection hidden="1"/>
    </xf>
    <xf numFmtId="168" fontId="18" fillId="0" borderId="2" xfId="0" applyNumberFormat="1" applyFont="1" applyFill="1" applyBorder="1" applyAlignment="1" applyProtection="1">
      <alignment horizontal="left" vertical="top"/>
      <protection hidden="1"/>
    </xf>
    <xf numFmtId="2" fontId="19" fillId="0" borderId="0" xfId="0" applyNumberFormat="1" applyFont="1" applyFill="1" applyBorder="1" applyProtection="1">
      <protection hidden="1"/>
    </xf>
    <xf numFmtId="0" fontId="18" fillId="0" borderId="5" xfId="0" applyFont="1" applyFill="1" applyBorder="1" applyAlignment="1" applyProtection="1">
      <alignment horizontal="left" vertical="top"/>
      <protection hidden="1"/>
    </xf>
    <xf numFmtId="0" fontId="18" fillId="0" borderId="8" xfId="0" applyFont="1" applyFill="1" applyBorder="1" applyAlignment="1" applyProtection="1">
      <alignment horizontal="left" vertical="top"/>
      <protection hidden="1"/>
    </xf>
    <xf numFmtId="0" fontId="2" fillId="0" borderId="0" xfId="0" applyFont="1" applyFill="1" applyBorder="1" applyAlignment="1"/>
    <xf numFmtId="166" fontId="18" fillId="0" borderId="7" xfId="1" applyNumberFormat="1" applyFont="1" applyFill="1" applyBorder="1" applyAlignment="1" applyProtection="1">
      <alignment horizontal="center" vertical="top"/>
      <protection hidden="1"/>
    </xf>
    <xf numFmtId="0" fontId="22" fillId="0" borderId="1" xfId="0" applyFont="1" applyFill="1" applyBorder="1" applyProtection="1">
      <protection hidden="1"/>
    </xf>
    <xf numFmtId="0" fontId="22" fillId="0" borderId="5" xfId="0" applyFont="1" applyFill="1" applyBorder="1" applyProtection="1">
      <protection hidden="1"/>
    </xf>
    <xf numFmtId="44" fontId="15" fillId="0" borderId="4" xfId="1" applyFont="1" applyFill="1" applyBorder="1" applyAlignment="1" applyProtection="1">
      <alignment horizontal="center" vertical="top"/>
      <protection hidden="1"/>
    </xf>
    <xf numFmtId="0" fontId="9" fillId="0" borderId="4" xfId="0" applyFont="1" applyFill="1" applyBorder="1" applyAlignment="1" applyProtection="1">
      <alignment vertical="top"/>
      <protection hidden="1"/>
    </xf>
    <xf numFmtId="0" fontId="2" fillId="0" borderId="1" xfId="0" applyFont="1" applyFill="1" applyBorder="1"/>
    <xf numFmtId="0" fontId="2" fillId="0" borderId="2" xfId="0" applyFont="1" applyFill="1" applyBorder="1"/>
    <xf numFmtId="0" fontId="10" fillId="0" borderId="5" xfId="0" applyFont="1" applyFill="1" applyBorder="1" applyProtection="1">
      <protection hidden="1"/>
    </xf>
    <xf numFmtId="0" fontId="2" fillId="0" borderId="6" xfId="0" applyFont="1" applyFill="1" applyBorder="1"/>
    <xf numFmtId="0" fontId="14" fillId="0" borderId="0" xfId="0" applyFont="1" applyFill="1" applyBorder="1"/>
    <xf numFmtId="0" fontId="18" fillId="3" borderId="0" xfId="0" applyFont="1" applyFill="1" applyBorder="1" applyAlignment="1" applyProtection="1">
      <alignment horizontal="left" vertical="top"/>
      <protection hidden="1"/>
    </xf>
    <xf numFmtId="0" fontId="15" fillId="0" borderId="0" xfId="0" applyFont="1" applyFill="1" applyBorder="1" applyAlignment="1" applyProtection="1">
      <alignment horizontal="center" vertical="top"/>
      <protection hidden="1"/>
    </xf>
    <xf numFmtId="0" fontId="18" fillId="0" borderId="0" xfId="0" applyFont="1" applyFill="1" applyBorder="1" applyAlignment="1" applyProtection="1">
      <alignment horizontal="left"/>
      <protection hidden="1"/>
    </xf>
    <xf numFmtId="0" fontId="10" fillId="0" borderId="0" xfId="0" applyFont="1" applyFill="1" applyBorder="1" applyAlignment="1" applyProtection="1">
      <alignment horizontal="left" vertical="top"/>
      <protection hidden="1"/>
    </xf>
    <xf numFmtId="0" fontId="18" fillId="0" borderId="0" xfId="0" applyFont="1" applyFill="1" applyBorder="1" applyAlignment="1" applyProtection="1">
      <alignment horizontal="center" vertical="top"/>
      <protection hidden="1"/>
    </xf>
    <xf numFmtId="0" fontId="18" fillId="0" borderId="0" xfId="0" applyFont="1" applyFill="1" applyBorder="1" applyAlignment="1" applyProtection="1">
      <alignment horizontal="left" vertical="top"/>
      <protection hidden="1"/>
    </xf>
    <xf numFmtId="0" fontId="18" fillId="0" borderId="1" xfId="0" applyFont="1" applyFill="1" applyBorder="1" applyAlignment="1" applyProtection="1">
      <alignment horizontal="left" vertical="top"/>
      <protection hidden="1"/>
    </xf>
    <xf numFmtId="0" fontId="15" fillId="2" borderId="4" xfId="0" applyFont="1" applyFill="1" applyBorder="1" applyAlignment="1" applyProtection="1">
      <alignment horizontal="center"/>
      <protection locked="0" hidden="1"/>
    </xf>
    <xf numFmtId="0" fontId="18" fillId="2" borderId="4" xfId="0" applyFont="1" applyFill="1" applyBorder="1" applyAlignment="1" applyProtection="1">
      <alignment horizontal="center" vertical="top"/>
      <protection locked="0" hidden="1"/>
    </xf>
    <xf numFmtId="0" fontId="2" fillId="0" borderId="3" xfId="0" applyFont="1" applyFill="1" applyBorder="1" applyProtection="1">
      <protection hidden="1"/>
    </xf>
    <xf numFmtId="44" fontId="18" fillId="0" borderId="4" xfId="0" applyNumberFormat="1" applyFont="1" applyFill="1" applyBorder="1" applyAlignment="1" applyProtection="1">
      <alignment horizontal="center" vertical="top"/>
      <protection hidden="1"/>
    </xf>
    <xf numFmtId="0" fontId="18" fillId="0" borderId="0" xfId="0" applyFont="1" applyFill="1" applyBorder="1" applyAlignment="1" applyProtection="1">
      <alignment vertical="top"/>
      <protection hidden="1"/>
    </xf>
    <xf numFmtId="0" fontId="25" fillId="0" borderId="7" xfId="0" applyFont="1" applyFill="1" applyBorder="1" applyAlignment="1" applyProtection="1">
      <alignment horizontal="left" vertical="top"/>
      <protection hidden="1"/>
    </xf>
    <xf numFmtId="0" fontId="20" fillId="0" borderId="7" xfId="0" applyFont="1" applyFill="1" applyBorder="1" applyAlignment="1" applyProtection="1">
      <alignment horizontal="left" vertical="top"/>
      <protection hidden="1"/>
    </xf>
    <xf numFmtId="0" fontId="15" fillId="0" borderId="0" xfId="0" applyFont="1" applyFill="1" applyBorder="1" applyAlignment="1" applyProtection="1">
      <alignment horizontal="center" vertical="top"/>
      <protection hidden="1"/>
    </xf>
    <xf numFmtId="0" fontId="10" fillId="0" borderId="4" xfId="0" applyFont="1" applyFill="1" applyBorder="1"/>
    <xf numFmtId="0" fontId="10" fillId="0" borderId="6" xfId="0" applyFont="1" applyFill="1" applyBorder="1"/>
    <xf numFmtId="0" fontId="10" fillId="0" borderId="1" xfId="0" applyFont="1" applyFill="1" applyBorder="1"/>
    <xf numFmtId="0" fontId="10" fillId="0" borderId="2" xfId="0" applyFont="1" applyFill="1" applyBorder="1"/>
    <xf numFmtId="0" fontId="10" fillId="0" borderId="5" xfId="0" applyFont="1" applyFill="1" applyBorder="1"/>
    <xf numFmtId="0" fontId="10" fillId="0" borderId="2" xfId="0" applyFont="1" applyFill="1" applyBorder="1" applyAlignment="1"/>
    <xf numFmtId="164" fontId="18" fillId="0" borderId="0" xfId="1" applyNumberFormat="1" applyFont="1" applyFill="1" applyBorder="1" applyAlignment="1" applyProtection="1">
      <alignment vertical="top"/>
      <protection hidden="1"/>
    </xf>
    <xf numFmtId="0" fontId="25" fillId="0" borderId="0" xfId="0" applyFont="1" applyFill="1" applyBorder="1" applyAlignment="1" applyProtection="1">
      <alignment vertical="top"/>
      <protection hidden="1"/>
    </xf>
    <xf numFmtId="164" fontId="15" fillId="0" borderId="0" xfId="1" applyNumberFormat="1" applyFont="1" applyFill="1" applyBorder="1" applyAlignment="1" applyProtection="1">
      <alignment horizontal="center" vertical="top"/>
      <protection hidden="1"/>
    </xf>
    <xf numFmtId="0" fontId="15" fillId="0" borderId="0" xfId="0" quotePrefix="1" applyFont="1" applyFill="1" applyBorder="1" applyAlignment="1" applyProtection="1">
      <alignment horizontal="center" vertical="top"/>
      <protection hidden="1"/>
    </xf>
    <xf numFmtId="0" fontId="15" fillId="0"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0" xfId="0" applyFont="1" applyFill="1" applyBorder="1" applyAlignment="1">
      <alignment vertical="center"/>
    </xf>
    <xf numFmtId="0" fontId="10" fillId="0" borderId="0" xfId="0" applyFont="1" applyFill="1" applyBorder="1" applyAlignment="1">
      <alignment vertical="center"/>
    </xf>
    <xf numFmtId="166" fontId="18" fillId="0" borderId="0" xfId="1" applyNumberFormat="1" applyFont="1" applyFill="1" applyBorder="1" applyAlignment="1" applyProtection="1">
      <alignment horizontal="center" vertical="top"/>
      <protection hidden="1"/>
    </xf>
    <xf numFmtId="0" fontId="15" fillId="0" borderId="0" xfId="0" applyFont="1" applyFill="1" applyBorder="1" applyAlignment="1" applyProtection="1">
      <alignment horizontal="center" vertical="top"/>
      <protection hidden="1"/>
    </xf>
    <xf numFmtId="0" fontId="18" fillId="0" borderId="0" xfId="0" applyFont="1" applyFill="1" applyBorder="1" applyAlignment="1" applyProtection="1">
      <alignment horizontal="center" vertical="top"/>
      <protection hidden="1"/>
    </xf>
    <xf numFmtId="0" fontId="18" fillId="0" borderId="0" xfId="0" applyFont="1" applyFill="1" applyBorder="1" applyAlignment="1" applyProtection="1">
      <alignment horizontal="left" vertical="top"/>
      <protection hidden="1"/>
    </xf>
    <xf numFmtId="0" fontId="20" fillId="0" borderId="0" xfId="0" applyFont="1" applyFill="1" applyBorder="1" applyAlignment="1" applyProtection="1">
      <alignment horizontal="center" vertical="top"/>
      <protection hidden="1"/>
    </xf>
    <xf numFmtId="0" fontId="18" fillId="0" borderId="0" xfId="0" applyFont="1" applyFill="1" applyBorder="1" applyAlignment="1" applyProtection="1">
      <alignment vertical="top"/>
      <protection hidden="1"/>
    </xf>
    <xf numFmtId="0" fontId="18" fillId="0" borderId="0" xfId="0" applyFont="1" applyFill="1" applyBorder="1" applyAlignment="1" applyProtection="1">
      <alignment horizontal="left" vertical="top" wrapText="1"/>
      <protection hidden="1"/>
    </xf>
    <xf numFmtId="0" fontId="18" fillId="0" borderId="2" xfId="0" applyFont="1" applyFill="1" applyBorder="1" applyAlignment="1" applyProtection="1">
      <alignment horizontal="left" vertical="top" wrapText="1"/>
      <protection hidden="1"/>
    </xf>
    <xf numFmtId="0" fontId="18" fillId="0" borderId="0" xfId="0" applyFont="1" applyFill="1" applyBorder="1" applyAlignment="1" applyProtection="1">
      <alignment vertical="top"/>
      <protection hidden="1"/>
    </xf>
    <xf numFmtId="0" fontId="10" fillId="0" borderId="7" xfId="0" applyFont="1" applyFill="1" applyBorder="1" applyAlignment="1" applyProtection="1">
      <alignment horizontal="left" vertical="top"/>
      <protection hidden="1"/>
    </xf>
    <xf numFmtId="164" fontId="10" fillId="0" borderId="0" xfId="0" applyNumberFormat="1" applyFont="1" applyFill="1" applyBorder="1" applyAlignment="1">
      <alignment horizontal="center"/>
    </xf>
    <xf numFmtId="0" fontId="15" fillId="0" borderId="0" xfId="0" applyFont="1" applyFill="1" applyBorder="1" applyAlignment="1" applyProtection="1">
      <alignment horizontal="center"/>
      <protection hidden="1"/>
    </xf>
    <xf numFmtId="0" fontId="10" fillId="0" borderId="0" xfId="0" applyFont="1" applyFill="1" applyBorder="1" applyAlignment="1"/>
    <xf numFmtId="0" fontId="15" fillId="0" borderId="0" xfId="0" applyFont="1" applyFill="1" applyBorder="1" applyAlignment="1" applyProtection="1">
      <alignment horizontal="center" vertical="top"/>
      <protection hidden="1"/>
    </xf>
    <xf numFmtId="0" fontId="20" fillId="0" borderId="0" xfId="0" applyFont="1" applyFill="1" applyBorder="1" applyAlignment="1" applyProtection="1">
      <alignment horizontal="center" vertical="top"/>
      <protection hidden="1"/>
    </xf>
    <xf numFmtId="0" fontId="18" fillId="0" borderId="0" xfId="0" applyFont="1" applyFill="1" applyBorder="1" applyAlignment="1" applyProtection="1">
      <alignment horizontal="left" vertical="top"/>
      <protection hidden="1"/>
    </xf>
    <xf numFmtId="166" fontId="18" fillId="0" borderId="4" xfId="1" applyNumberFormat="1" applyFont="1" applyFill="1" applyBorder="1" applyAlignment="1" applyProtection="1">
      <alignment horizontal="center" vertical="top"/>
      <protection hidden="1"/>
    </xf>
    <xf numFmtId="0" fontId="18" fillId="0" borderId="0" xfId="0" applyFont="1" applyFill="1" applyBorder="1" applyAlignment="1" applyProtection="1">
      <alignment horizontal="center" vertical="top"/>
      <protection hidden="1"/>
    </xf>
    <xf numFmtId="0" fontId="20" fillId="0" borderId="4" xfId="0" applyFont="1" applyFill="1" applyBorder="1" applyAlignment="1" applyProtection="1">
      <alignment horizontal="center" vertical="top"/>
      <protection hidden="1"/>
    </xf>
    <xf numFmtId="0" fontId="9" fillId="0" borderId="0" xfId="0" applyFont="1" applyFill="1" applyBorder="1" applyAlignment="1" applyProtection="1">
      <alignment vertical="top"/>
      <protection hidden="1"/>
    </xf>
    <xf numFmtId="0" fontId="15" fillId="0" borderId="4" xfId="0" applyFont="1" applyFill="1" applyBorder="1" applyAlignment="1" applyProtection="1">
      <alignment horizontal="center" vertical="top"/>
      <protection hidden="1"/>
    </xf>
    <xf numFmtId="0" fontId="18" fillId="0" borderId="1" xfId="0" applyFont="1" applyFill="1" applyBorder="1" applyAlignment="1" applyProtection="1">
      <alignment horizontal="left" vertical="top"/>
      <protection hidden="1"/>
    </xf>
    <xf numFmtId="0" fontId="18" fillId="0" borderId="0" xfId="0" applyFont="1" applyFill="1" applyBorder="1" applyAlignment="1" applyProtection="1">
      <alignment vertical="top"/>
      <protection hidden="1"/>
    </xf>
    <xf numFmtId="0" fontId="15" fillId="0" borderId="0" xfId="0" applyFont="1" applyFill="1" applyBorder="1" applyAlignment="1" applyProtection="1">
      <alignment horizontal="left" vertical="top"/>
      <protection hidden="1"/>
    </xf>
    <xf numFmtId="6" fontId="18" fillId="0" borderId="4" xfId="0" applyNumberFormat="1" applyFont="1" applyFill="1" applyBorder="1" applyAlignment="1" applyProtection="1">
      <alignment horizontal="center"/>
      <protection hidden="1"/>
    </xf>
    <xf numFmtId="0" fontId="18" fillId="0" borderId="3" xfId="0" applyFont="1" applyFill="1" applyBorder="1" applyAlignment="1" applyProtection="1">
      <alignment horizontal="left" vertical="top"/>
      <protection hidden="1"/>
    </xf>
    <xf numFmtId="0" fontId="18" fillId="0" borderId="1" xfId="0" applyFont="1" applyFill="1" applyBorder="1" applyAlignment="1" applyProtection="1">
      <protection hidden="1"/>
    </xf>
    <xf numFmtId="0" fontId="22" fillId="0" borderId="3" xfId="0" applyFont="1" applyFill="1" applyBorder="1" applyProtection="1">
      <protection hidden="1"/>
    </xf>
    <xf numFmtId="0" fontId="10" fillId="0" borderId="3" xfId="0" applyFont="1" applyFill="1" applyBorder="1"/>
    <xf numFmtId="0" fontId="10" fillId="0" borderId="3" xfId="0" applyFont="1" applyFill="1" applyBorder="1" applyAlignment="1"/>
    <xf numFmtId="0" fontId="10" fillId="0" borderId="1" xfId="0" applyFont="1" applyFill="1" applyBorder="1" applyAlignment="1"/>
    <xf numFmtId="0" fontId="32" fillId="0" borderId="0" xfId="0" applyFont="1" applyFill="1" applyBorder="1" applyAlignment="1" applyProtection="1">
      <alignment horizontal="center" vertical="top"/>
      <protection hidden="1"/>
    </xf>
    <xf numFmtId="0" fontId="33" fillId="0" borderId="0" xfId="0" applyFont="1" applyFill="1" applyBorder="1" applyAlignment="1" applyProtection="1">
      <alignment horizontal="right" vertical="top"/>
      <protection hidden="1"/>
    </xf>
    <xf numFmtId="0" fontId="20" fillId="0" borderId="4" xfId="0" applyFont="1" applyFill="1" applyBorder="1" applyAlignment="1" applyProtection="1">
      <alignment horizontal="center" vertical="top"/>
      <protection hidden="1"/>
    </xf>
    <xf numFmtId="165" fontId="7" fillId="0" borderId="4" xfId="0" applyNumberFormat="1" applyFont="1" applyFill="1" applyBorder="1" applyAlignment="1">
      <alignment horizontal="center"/>
    </xf>
    <xf numFmtId="166" fontId="7" fillId="0" borderId="4" xfId="0" applyNumberFormat="1" applyFont="1" applyFill="1" applyBorder="1" applyAlignment="1">
      <alignment horizontal="center"/>
    </xf>
    <xf numFmtId="164" fontId="7" fillId="0" borderId="4" xfId="0" applyNumberFormat="1" applyFont="1" applyFill="1" applyBorder="1" applyAlignment="1">
      <alignment horizontal="center"/>
    </xf>
    <xf numFmtId="0" fontId="7" fillId="0" borderId="4" xfId="0" applyFont="1" applyFill="1" applyBorder="1" applyAlignment="1">
      <alignment horizontal="center"/>
    </xf>
    <xf numFmtId="164" fontId="7" fillId="0" borderId="4" xfId="0" applyNumberFormat="1" applyFont="1" applyFill="1" applyBorder="1" applyAlignment="1" applyProtection="1">
      <alignment horizontal="center"/>
      <protection locked="0"/>
    </xf>
    <xf numFmtId="0" fontId="10" fillId="0" borderId="7" xfId="0" applyFont="1" applyFill="1" applyBorder="1" applyAlignment="1">
      <alignment horizontal="center"/>
    </xf>
    <xf numFmtId="0" fontId="10" fillId="0" borderId="9" xfId="0" applyFont="1" applyFill="1" applyBorder="1" applyAlignment="1">
      <alignment horizontal="center"/>
    </xf>
    <xf numFmtId="171" fontId="18" fillId="0" borderId="4" xfId="0" applyNumberFormat="1" applyFont="1" applyFill="1" applyBorder="1" applyAlignment="1" applyProtection="1">
      <alignment horizontal="center" vertical="top"/>
      <protection locked="0"/>
    </xf>
    <xf numFmtId="0" fontId="30" fillId="0" borderId="7" xfId="0" applyFont="1" applyFill="1" applyBorder="1" applyAlignment="1">
      <alignment horizontal="left" wrapText="1"/>
    </xf>
    <xf numFmtId="164" fontId="10" fillId="0" borderId="0" xfId="0" applyNumberFormat="1" applyFont="1" applyFill="1" applyBorder="1" applyAlignment="1">
      <alignment horizontal="center"/>
    </xf>
    <xf numFmtId="0" fontId="10" fillId="0" borderId="0" xfId="0" applyFont="1" applyFill="1" applyBorder="1" applyAlignment="1">
      <alignment horizontal="center"/>
    </xf>
    <xf numFmtId="172" fontId="10" fillId="0" borderId="0" xfId="0" applyNumberFormat="1" applyFont="1" applyFill="1" applyBorder="1" applyAlignment="1">
      <alignment horizontal="center"/>
    </xf>
    <xf numFmtId="0" fontId="26"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5" fillId="0" borderId="0" xfId="0" applyFont="1" applyFill="1" applyBorder="1" applyAlignment="1" applyProtection="1">
      <alignment horizontal="left"/>
      <protection hidden="1"/>
    </xf>
    <xf numFmtId="0" fontId="15" fillId="2" borderId="4" xfId="0" applyFont="1" applyFill="1" applyBorder="1" applyAlignment="1" applyProtection="1">
      <alignment horizontal="center"/>
      <protection locked="0" hidden="1"/>
    </xf>
    <xf numFmtId="0" fontId="10" fillId="2" borderId="4" xfId="0" applyFont="1" applyFill="1" applyBorder="1" applyAlignment="1" applyProtection="1">
      <alignment horizontal="center"/>
      <protection locked="0" hidden="1"/>
    </xf>
    <xf numFmtId="0" fontId="10" fillId="2" borderId="4" xfId="0" applyFont="1" applyFill="1" applyBorder="1" applyAlignment="1" applyProtection="1">
      <alignment horizontal="center"/>
      <protection locked="0"/>
    </xf>
    <xf numFmtId="0" fontId="7" fillId="0" borderId="0" xfId="0" applyFont="1" applyFill="1" applyBorder="1" applyAlignment="1" applyProtection="1">
      <alignment horizontal="center"/>
      <protection hidden="1"/>
    </xf>
    <xf numFmtId="0" fontId="10" fillId="0" borderId="0" xfId="0" applyFont="1" applyFill="1" applyBorder="1" applyAlignment="1"/>
    <xf numFmtId="0" fontId="18" fillId="0" borderId="0" xfId="0" applyFont="1" applyFill="1" applyBorder="1" applyAlignment="1" applyProtection="1">
      <alignment horizontal="left" wrapText="1"/>
      <protection hidden="1"/>
    </xf>
    <xf numFmtId="0" fontId="10" fillId="0" borderId="0" xfId="0" applyFont="1" applyFill="1" applyBorder="1" applyAlignment="1">
      <alignment horizontal="left"/>
    </xf>
    <xf numFmtId="0" fontId="18" fillId="0" borderId="1" xfId="0" applyFont="1" applyFill="1" applyBorder="1" applyAlignment="1" applyProtection="1">
      <alignment horizontal="left" vertical="top" wrapText="1"/>
      <protection hidden="1"/>
    </xf>
    <xf numFmtId="0" fontId="18" fillId="0" borderId="0" xfId="0" applyFont="1" applyFill="1" applyBorder="1" applyAlignment="1" applyProtection="1">
      <alignment horizontal="left" vertical="top" wrapText="1"/>
      <protection hidden="1"/>
    </xf>
    <xf numFmtId="0" fontId="10" fillId="2" borderId="0" xfId="0" applyFont="1" applyFill="1" applyBorder="1" applyAlignment="1" applyProtection="1">
      <alignment horizontal="left" vertical="top" wrapText="1"/>
      <protection hidden="1"/>
    </xf>
    <xf numFmtId="0" fontId="18" fillId="0" borderId="2" xfId="0" applyFont="1" applyFill="1" applyBorder="1" applyAlignment="1" applyProtection="1">
      <alignment horizontal="left" vertical="top" wrapText="1"/>
      <protection hidden="1"/>
    </xf>
    <xf numFmtId="5" fontId="18" fillId="2" borderId="4" xfId="1" applyNumberFormat="1" applyFont="1" applyFill="1" applyBorder="1" applyAlignment="1" applyProtection="1">
      <alignment horizontal="center" vertical="top"/>
      <protection locked="0" hidden="1"/>
    </xf>
    <xf numFmtId="166" fontId="18" fillId="2" borderId="4" xfId="2" applyNumberFormat="1" applyFont="1" applyFill="1" applyBorder="1" applyAlignment="1" applyProtection="1">
      <alignment horizontal="center" vertical="top"/>
      <protection locked="0" hidden="1"/>
    </xf>
    <xf numFmtId="166" fontId="10" fillId="2" borderId="4" xfId="0" applyNumberFormat="1" applyFont="1" applyFill="1" applyBorder="1" applyAlignment="1" applyProtection="1">
      <alignment vertical="top"/>
      <protection locked="0" hidden="1"/>
    </xf>
    <xf numFmtId="0" fontId="15" fillId="0" borderId="0" xfId="0" applyFont="1" applyFill="1" applyBorder="1" applyAlignment="1" applyProtection="1">
      <alignment horizontal="center" vertical="top"/>
      <protection hidden="1"/>
    </xf>
    <xf numFmtId="0" fontId="10" fillId="0" borderId="0" xfId="0" applyFont="1" applyFill="1" applyBorder="1" applyAlignment="1" applyProtection="1">
      <alignment horizontal="center" vertical="top"/>
      <protection hidden="1"/>
    </xf>
    <xf numFmtId="164" fontId="18" fillId="0" borderId="4" xfId="1" applyNumberFormat="1" applyFont="1" applyFill="1" applyBorder="1" applyAlignment="1" applyProtection="1">
      <alignment horizontal="center" vertical="top"/>
      <protection hidden="1"/>
    </xf>
    <xf numFmtId="0" fontId="20" fillId="0" borderId="7" xfId="0" applyFont="1" applyFill="1" applyBorder="1" applyAlignment="1" applyProtection="1">
      <alignment horizontal="center" vertical="top"/>
      <protection hidden="1"/>
    </xf>
    <xf numFmtId="0" fontId="20" fillId="0" borderId="0" xfId="0" applyFont="1" applyFill="1" applyBorder="1" applyAlignment="1" applyProtection="1">
      <alignment horizontal="center" vertical="top"/>
      <protection hidden="1"/>
    </xf>
    <xf numFmtId="0" fontId="5" fillId="0" borderId="0" xfId="0" applyFont="1" applyFill="1" applyBorder="1" applyAlignment="1" applyProtection="1">
      <alignment horizontal="center" vertical="top"/>
      <protection hidden="1"/>
    </xf>
    <xf numFmtId="0" fontId="18" fillId="0" borderId="7" xfId="0" applyFont="1" applyFill="1" applyBorder="1" applyAlignment="1" applyProtection="1">
      <alignment horizontal="left" vertical="top" wrapText="1"/>
      <protection hidden="1"/>
    </xf>
    <xf numFmtId="0" fontId="18" fillId="0" borderId="8" xfId="0" applyFont="1" applyFill="1" applyBorder="1" applyAlignment="1" applyProtection="1">
      <alignment horizontal="left" vertical="top" wrapText="1"/>
      <protection hidden="1"/>
    </xf>
    <xf numFmtId="164" fontId="18" fillId="2" borderId="4" xfId="1" applyNumberFormat="1" applyFont="1" applyFill="1" applyBorder="1" applyAlignment="1" applyProtection="1">
      <alignment horizontal="center" vertical="top"/>
      <protection locked="0" hidden="1"/>
    </xf>
    <xf numFmtId="169" fontId="18" fillId="2" borderId="4" xfId="2" applyNumberFormat="1" applyFont="1" applyFill="1" applyBorder="1" applyAlignment="1" applyProtection="1">
      <alignment horizontal="center" vertical="top"/>
      <protection locked="0" hidden="1"/>
    </xf>
    <xf numFmtId="169" fontId="10" fillId="2" borderId="4" xfId="0" applyNumberFormat="1" applyFont="1" applyFill="1" applyBorder="1" applyAlignment="1" applyProtection="1">
      <alignment vertical="top"/>
      <protection locked="0" hidden="1"/>
    </xf>
    <xf numFmtId="0" fontId="10" fillId="0" borderId="0" xfId="0" applyFont="1" applyFill="1" applyBorder="1" applyAlignment="1" applyProtection="1">
      <alignment vertical="top"/>
      <protection hidden="1"/>
    </xf>
    <xf numFmtId="44" fontId="25" fillId="0" borderId="7" xfId="1" applyFont="1" applyFill="1" applyBorder="1" applyAlignment="1" applyProtection="1">
      <alignment horizontal="center" vertical="top"/>
      <protection hidden="1"/>
    </xf>
    <xf numFmtId="44" fontId="20" fillId="0" borderId="7" xfId="1" applyFont="1" applyFill="1" applyBorder="1" applyAlignment="1" applyProtection="1">
      <alignment horizontal="center" vertical="top"/>
      <protection hidden="1"/>
    </xf>
    <xf numFmtId="9" fontId="25" fillId="0" borderId="7" xfId="2" applyFont="1" applyFill="1" applyBorder="1" applyAlignment="1" applyProtection="1">
      <alignment horizontal="center" vertical="top"/>
      <protection hidden="1"/>
    </xf>
    <xf numFmtId="5" fontId="18" fillId="0" borderId="4" xfId="1" applyNumberFormat="1" applyFont="1" applyFill="1" applyBorder="1" applyAlignment="1" applyProtection="1">
      <alignment horizontal="center" vertical="top"/>
      <protection hidden="1"/>
    </xf>
    <xf numFmtId="166" fontId="18" fillId="0" borderId="4" xfId="2" applyNumberFormat="1" applyFont="1" applyFill="1" applyBorder="1" applyAlignment="1" applyProtection="1">
      <alignment horizontal="center" vertical="top"/>
      <protection hidden="1"/>
    </xf>
    <xf numFmtId="166" fontId="10" fillId="0" borderId="4" xfId="0" applyNumberFormat="1" applyFont="1" applyFill="1" applyBorder="1" applyAlignment="1" applyProtection="1">
      <alignment vertical="top"/>
      <protection hidden="1"/>
    </xf>
    <xf numFmtId="0" fontId="10" fillId="0" borderId="0" xfId="0" applyFont="1" applyFill="1" applyBorder="1" applyAlignment="1" applyProtection="1">
      <alignment horizontal="left" vertical="top" wrapText="1"/>
      <protection hidden="1"/>
    </xf>
    <xf numFmtId="0" fontId="10" fillId="0" borderId="2" xfId="0" applyFont="1" applyFill="1" applyBorder="1" applyAlignment="1" applyProtection="1">
      <alignment horizontal="left" vertical="top" wrapText="1"/>
      <protection hidden="1"/>
    </xf>
    <xf numFmtId="5" fontId="10" fillId="2" borderId="4" xfId="0" applyNumberFormat="1" applyFont="1" applyFill="1" applyBorder="1" applyAlignment="1" applyProtection="1">
      <alignment horizontal="center" vertical="top"/>
      <protection locked="0" hidden="1"/>
    </xf>
    <xf numFmtId="44" fontId="18" fillId="0" borderId="4" xfId="1" applyFont="1" applyFill="1" applyBorder="1" applyAlignment="1" applyProtection="1">
      <alignment horizontal="center" vertical="top"/>
      <protection hidden="1"/>
    </xf>
    <xf numFmtId="0" fontId="10" fillId="0" borderId="4" xfId="0" applyFont="1" applyFill="1" applyBorder="1" applyAlignment="1">
      <alignment horizontal="center" vertical="top"/>
    </xf>
    <xf numFmtId="165" fontId="18" fillId="0" borderId="0" xfId="1" applyNumberFormat="1" applyFont="1" applyFill="1" applyBorder="1" applyAlignment="1" applyProtection="1">
      <alignment horizontal="center" vertical="top"/>
      <protection hidden="1"/>
    </xf>
    <xf numFmtId="0" fontId="5" fillId="0" borderId="0" xfId="0" applyFont="1" applyFill="1" applyBorder="1" applyAlignment="1" applyProtection="1">
      <alignment vertical="top"/>
      <protection hidden="1"/>
    </xf>
    <xf numFmtId="0" fontId="18" fillId="0" borderId="0" xfId="0" applyFont="1" applyFill="1" applyBorder="1" applyAlignment="1" applyProtection="1">
      <alignment horizontal="left" vertical="top"/>
      <protection hidden="1"/>
    </xf>
    <xf numFmtId="0" fontId="20" fillId="0" borderId="0" xfId="0" applyFont="1" applyFill="1" applyBorder="1" applyAlignment="1" applyProtection="1">
      <alignment horizontal="left" vertical="top"/>
      <protection hidden="1"/>
    </xf>
    <xf numFmtId="166" fontId="31" fillId="0" borderId="4" xfId="0" applyNumberFormat="1" applyFont="1" applyFill="1" applyBorder="1" applyAlignment="1" applyProtection="1">
      <alignment horizontal="center"/>
      <protection hidden="1"/>
    </xf>
    <xf numFmtId="0" fontId="31" fillId="0" borderId="4" xfId="0" applyFont="1" applyFill="1" applyBorder="1" applyAlignment="1" applyProtection="1">
      <alignment horizontal="center"/>
      <protection hidden="1"/>
    </xf>
    <xf numFmtId="0" fontId="7" fillId="0" borderId="0" xfId="0" applyFont="1" applyFill="1" applyBorder="1" applyAlignment="1" applyProtection="1">
      <alignment horizontal="center" vertical="top"/>
      <protection hidden="1"/>
    </xf>
    <xf numFmtId="164" fontId="18" fillId="0" borderId="4" xfId="0" applyNumberFormat="1" applyFont="1" applyFill="1" applyBorder="1" applyAlignment="1" applyProtection="1">
      <alignment horizontal="center"/>
      <protection hidden="1"/>
    </xf>
    <xf numFmtId="165" fontId="18" fillId="2" borderId="4" xfId="0" applyNumberFormat="1" applyFont="1" applyFill="1" applyBorder="1" applyAlignment="1" applyProtection="1">
      <alignment horizontal="center"/>
      <protection locked="0" hidden="1"/>
    </xf>
    <xf numFmtId="0" fontId="18" fillId="0" borderId="3" xfId="0" applyFont="1" applyFill="1" applyBorder="1" applyAlignment="1" applyProtection="1">
      <alignment horizontal="left" vertical="top" wrapText="1"/>
      <protection hidden="1"/>
    </xf>
    <xf numFmtId="165" fontId="18" fillId="2" borderId="4" xfId="1" applyNumberFormat="1" applyFont="1" applyFill="1" applyBorder="1" applyAlignment="1" applyProtection="1">
      <alignment horizontal="center" vertical="top"/>
      <protection locked="0" hidden="1"/>
    </xf>
    <xf numFmtId="165" fontId="10" fillId="2" borderId="4" xfId="0" applyNumberFormat="1" applyFont="1" applyFill="1" applyBorder="1" applyAlignment="1" applyProtection="1">
      <alignment vertical="top"/>
      <protection locked="0" hidden="1"/>
    </xf>
    <xf numFmtId="166" fontId="18" fillId="0" borderId="4" xfId="1" applyNumberFormat="1" applyFont="1" applyFill="1" applyBorder="1" applyAlignment="1" applyProtection="1">
      <alignment horizontal="center" vertical="top"/>
      <protection hidden="1"/>
    </xf>
    <xf numFmtId="0" fontId="10" fillId="0" borderId="0" xfId="0" applyFont="1" applyFill="1" applyBorder="1" applyAlignment="1" applyProtection="1">
      <alignment horizontal="left" vertical="top"/>
      <protection hidden="1"/>
    </xf>
    <xf numFmtId="0" fontId="10" fillId="0" borderId="0" xfId="0" applyFont="1" applyFill="1" applyBorder="1" applyAlignment="1" applyProtection="1">
      <protection hidden="1"/>
    </xf>
    <xf numFmtId="0" fontId="15" fillId="0" borderId="7" xfId="0" applyFont="1" applyFill="1" applyBorder="1" applyAlignment="1" applyProtection="1">
      <alignment horizontal="left" vertical="top"/>
      <protection hidden="1"/>
    </xf>
    <xf numFmtId="0" fontId="9" fillId="0" borderId="7" xfId="0" applyFont="1" applyFill="1" applyBorder="1" applyAlignment="1">
      <alignment vertical="top"/>
    </xf>
    <xf numFmtId="166" fontId="18" fillId="2" borderId="4" xfId="0" applyNumberFormat="1" applyFont="1" applyFill="1" applyBorder="1" applyAlignment="1" applyProtection="1">
      <alignment horizontal="center" vertical="top"/>
      <protection locked="0"/>
    </xf>
    <xf numFmtId="170" fontId="18" fillId="2" borderId="4" xfId="0" applyNumberFormat="1" applyFont="1" applyFill="1" applyBorder="1" applyAlignment="1" applyProtection="1">
      <alignment horizontal="center" vertical="top"/>
      <protection locked="0"/>
    </xf>
    <xf numFmtId="0" fontId="5" fillId="0" borderId="7" xfId="0" applyFont="1" applyFill="1" applyBorder="1" applyAlignment="1">
      <alignment horizontal="center" vertical="top"/>
    </xf>
    <xf numFmtId="0" fontId="18" fillId="0" borderId="0" xfId="0" applyFont="1" applyFill="1" applyBorder="1" applyAlignment="1" applyProtection="1">
      <alignment horizontal="center" vertical="top"/>
      <protection hidden="1"/>
    </xf>
    <xf numFmtId="0" fontId="10" fillId="0" borderId="7" xfId="0" applyFont="1" applyFill="1" applyBorder="1" applyAlignment="1" applyProtection="1">
      <alignment horizontal="left" vertical="top"/>
      <protection hidden="1"/>
    </xf>
    <xf numFmtId="0" fontId="15" fillId="0" borderId="7" xfId="0" applyFont="1" applyFill="1" applyBorder="1" applyAlignment="1" applyProtection="1">
      <alignment horizontal="center" vertical="top"/>
      <protection hidden="1"/>
    </xf>
    <xf numFmtId="0" fontId="10" fillId="0" borderId="7" xfId="0" applyFont="1" applyFill="1" applyBorder="1" applyAlignment="1" applyProtection="1">
      <alignment vertical="top"/>
      <protection hidden="1"/>
    </xf>
    <xf numFmtId="7" fontId="18" fillId="0" borderId="9" xfId="1" applyNumberFormat="1" applyFont="1" applyFill="1" applyBorder="1" applyAlignment="1" applyProtection="1">
      <alignment horizontal="center" vertical="top"/>
      <protection hidden="1"/>
    </xf>
    <xf numFmtId="0" fontId="20" fillId="0" borderId="9" xfId="0" applyFont="1" applyFill="1" applyBorder="1" applyAlignment="1" applyProtection="1">
      <alignment horizontal="center" vertical="top"/>
      <protection hidden="1"/>
    </xf>
    <xf numFmtId="0" fontId="5" fillId="0" borderId="4" xfId="0" applyFont="1" applyFill="1" applyBorder="1" applyAlignment="1" applyProtection="1">
      <alignment vertical="top"/>
      <protection hidden="1"/>
    </xf>
    <xf numFmtId="0" fontId="18" fillId="0" borderId="4" xfId="0" applyFont="1" applyFill="1" applyBorder="1" applyAlignment="1" applyProtection="1">
      <alignment horizontal="left" vertical="top" wrapText="1"/>
      <protection hidden="1"/>
    </xf>
    <xf numFmtId="165" fontId="18" fillId="0" borderId="4" xfId="1" applyNumberFormat="1" applyFont="1" applyFill="1" applyBorder="1" applyAlignment="1" applyProtection="1">
      <alignment horizontal="center" vertical="top"/>
      <protection hidden="1"/>
    </xf>
    <xf numFmtId="7" fontId="18" fillId="2" borderId="4" xfId="1" applyNumberFormat="1" applyFont="1" applyFill="1" applyBorder="1" applyAlignment="1" applyProtection="1">
      <alignment horizontal="center" vertical="top"/>
      <protection locked="0" hidden="1"/>
    </xf>
    <xf numFmtId="0" fontId="9" fillId="0" borderId="0" xfId="0" applyFont="1" applyFill="1" applyBorder="1" applyAlignment="1" applyProtection="1">
      <alignment vertical="top"/>
      <protection hidden="1"/>
    </xf>
    <xf numFmtId="0" fontId="7" fillId="0" borderId="3" xfId="0" applyFont="1" applyFill="1" applyBorder="1" applyAlignment="1" applyProtection="1">
      <alignment horizontal="left"/>
      <protection hidden="1"/>
    </xf>
    <xf numFmtId="0" fontId="2" fillId="0" borderId="7" xfId="0" applyFont="1" applyFill="1" applyBorder="1" applyAlignment="1" applyProtection="1">
      <alignment horizontal="left"/>
      <protection hidden="1"/>
    </xf>
    <xf numFmtId="0" fontId="7" fillId="2" borderId="7" xfId="0" applyFont="1" applyFill="1" applyBorder="1" applyAlignment="1" applyProtection="1">
      <alignment vertical="top"/>
      <protection hidden="1"/>
    </xf>
    <xf numFmtId="0" fontId="10" fillId="2" borderId="7" xfId="0" applyFont="1" applyFill="1" applyBorder="1" applyAlignment="1" applyProtection="1">
      <alignment vertical="top"/>
      <protection hidden="1"/>
    </xf>
    <xf numFmtId="0" fontId="23" fillId="2" borderId="7" xfId="0" applyFont="1" applyFill="1" applyBorder="1" applyAlignment="1" applyProtection="1">
      <alignment vertical="top"/>
      <protection hidden="1"/>
    </xf>
    <xf numFmtId="0" fontId="15" fillId="0" borderId="1" xfId="0" applyFont="1" applyFill="1" applyBorder="1" applyAlignment="1" applyProtection="1">
      <alignment horizontal="center" vertical="top"/>
      <protection hidden="1"/>
    </xf>
    <xf numFmtId="0" fontId="23" fillId="0" borderId="0" xfId="0" applyFont="1" applyFill="1" applyBorder="1" applyAlignment="1" applyProtection="1">
      <alignment horizontal="center" vertical="top"/>
      <protection hidden="1"/>
    </xf>
    <xf numFmtId="0" fontId="23" fillId="0" borderId="2" xfId="0" applyFont="1" applyFill="1" applyBorder="1" applyAlignment="1" applyProtection="1">
      <alignment horizontal="center" vertical="top"/>
      <protection hidden="1"/>
    </xf>
    <xf numFmtId="167" fontId="7" fillId="0" borderId="4" xfId="0" applyNumberFormat="1" applyFont="1" applyFill="1" applyBorder="1" applyAlignment="1" applyProtection="1">
      <protection hidden="1"/>
    </xf>
    <xf numFmtId="0" fontId="23" fillId="0" borderId="4" xfId="0" applyFont="1" applyFill="1" applyBorder="1" applyAlignment="1"/>
    <xf numFmtId="0" fontId="26" fillId="0" borderId="0" xfId="0" applyFont="1" applyFill="1" applyBorder="1" applyAlignment="1" applyProtection="1">
      <alignment horizontal="center" vertical="distributed"/>
      <protection hidden="1"/>
    </xf>
    <xf numFmtId="0" fontId="8" fillId="0" borderId="4" xfId="0" applyFont="1" applyFill="1" applyBorder="1" applyAlignment="1" applyProtection="1">
      <alignment horizontal="center"/>
      <protection hidden="1"/>
    </xf>
    <xf numFmtId="0" fontId="10" fillId="0" borderId="4" xfId="0" applyFont="1" applyFill="1" applyBorder="1" applyAlignment="1" applyProtection="1"/>
    <xf numFmtId="0" fontId="8" fillId="0" borderId="0" xfId="0" applyFont="1" applyFill="1" applyBorder="1" applyAlignment="1" applyProtection="1">
      <alignment horizontal="center"/>
      <protection hidden="1"/>
    </xf>
    <xf numFmtId="0" fontId="15" fillId="0" borderId="0" xfId="0" applyFont="1" applyFill="1" applyBorder="1" applyAlignment="1" applyProtection="1">
      <alignment horizontal="left" wrapText="1"/>
      <protection hidden="1"/>
    </xf>
    <xf numFmtId="0" fontId="15" fillId="0" borderId="4" xfId="0" applyFont="1" applyFill="1" applyBorder="1" applyAlignment="1" applyProtection="1">
      <alignment horizontal="center" vertical="top"/>
      <protection hidden="1"/>
    </xf>
    <xf numFmtId="9" fontId="25" fillId="0" borderId="0" xfId="2" applyFont="1" applyFill="1" applyBorder="1" applyAlignment="1" applyProtection="1">
      <alignment horizontal="center" vertical="top"/>
      <protection hidden="1"/>
    </xf>
    <xf numFmtId="0" fontId="4" fillId="0" borderId="0" xfId="0" applyFont="1" applyFill="1" applyBorder="1" applyAlignment="1">
      <alignment horizontal="center" vertical="top"/>
    </xf>
    <xf numFmtId="7" fontId="18" fillId="0" borderId="4" xfId="1" applyNumberFormat="1" applyFont="1" applyFill="1" applyBorder="1" applyAlignment="1" applyProtection="1">
      <alignment horizontal="center" vertical="top"/>
      <protection hidden="1"/>
    </xf>
    <xf numFmtId="167" fontId="18" fillId="2" borderId="4" xfId="2" applyNumberFormat="1" applyFont="1" applyFill="1" applyBorder="1" applyAlignment="1" applyProtection="1">
      <alignment horizontal="center" vertical="top"/>
      <protection locked="0"/>
    </xf>
    <xf numFmtId="167" fontId="10" fillId="2" borderId="4" xfId="0" applyNumberFormat="1" applyFont="1" applyFill="1" applyBorder="1" applyAlignment="1" applyProtection="1">
      <alignment vertical="top"/>
      <protection locked="0"/>
    </xf>
    <xf numFmtId="164" fontId="18" fillId="0" borderId="4" xfId="1" applyNumberFormat="1" applyFont="1" applyFill="1" applyBorder="1" applyAlignment="1" applyProtection="1">
      <alignment horizontal="right" vertical="top"/>
      <protection hidden="1"/>
    </xf>
    <xf numFmtId="0" fontId="18" fillId="0" borderId="1" xfId="0" applyFont="1" applyFill="1" applyBorder="1" applyAlignment="1" applyProtection="1">
      <alignment horizontal="left" vertical="top"/>
      <protection hidden="1"/>
    </xf>
    <xf numFmtId="0" fontId="23" fillId="0" borderId="0" xfId="0" applyFont="1" applyFill="1" applyBorder="1" applyAlignment="1" applyProtection="1">
      <alignment vertical="top"/>
      <protection hidden="1"/>
    </xf>
    <xf numFmtId="4" fontId="18" fillId="2" borderId="4" xfId="2" applyNumberFormat="1" applyFont="1" applyFill="1" applyBorder="1" applyAlignment="1" applyProtection="1">
      <alignment horizontal="center" vertical="top"/>
      <protection locked="0"/>
    </xf>
    <xf numFmtId="4" fontId="10" fillId="2" borderId="4" xfId="0" applyNumberFormat="1" applyFont="1" applyFill="1" applyBorder="1" applyAlignment="1" applyProtection="1">
      <alignment vertical="top"/>
      <protection locked="0"/>
    </xf>
    <xf numFmtId="0" fontId="10" fillId="2" borderId="0" xfId="0" applyFont="1" applyFill="1" applyBorder="1" applyAlignment="1" applyProtection="1">
      <alignment horizontal="left" vertical="top"/>
      <protection hidden="1"/>
    </xf>
    <xf numFmtId="167" fontId="23" fillId="2" borderId="4" xfId="0" applyNumberFormat="1" applyFont="1" applyFill="1" applyBorder="1" applyAlignment="1" applyProtection="1">
      <alignment horizontal="center" vertical="top"/>
      <protection locked="0" hidden="1"/>
    </xf>
    <xf numFmtId="164" fontId="7" fillId="0" borderId="4" xfId="0" applyNumberFormat="1" applyFont="1" applyFill="1" applyBorder="1" applyAlignment="1">
      <alignment horizontal="right" vertical="top"/>
    </xf>
    <xf numFmtId="0" fontId="7" fillId="0" borderId="4" xfId="0" applyFont="1" applyFill="1" applyBorder="1" applyAlignment="1">
      <alignment horizontal="right" vertical="top"/>
    </xf>
    <xf numFmtId="0" fontId="18" fillId="0" borderId="7" xfId="0" applyFont="1" applyFill="1" applyBorder="1" applyAlignment="1" applyProtection="1">
      <alignment horizontal="left" vertical="top"/>
      <protection hidden="1"/>
    </xf>
    <xf numFmtId="0" fontId="10" fillId="0" borderId="7" xfId="0" applyFont="1" applyFill="1" applyBorder="1" applyAlignment="1">
      <alignment vertical="top"/>
    </xf>
    <xf numFmtId="164" fontId="10" fillId="2" borderId="4" xfId="0" applyNumberFormat="1" applyFont="1" applyFill="1" applyBorder="1" applyAlignment="1" applyProtection="1">
      <alignment vertical="top"/>
      <protection locked="0" hidden="1"/>
    </xf>
    <xf numFmtId="0" fontId="18" fillId="0" borderId="0" xfId="0" applyFont="1" applyFill="1" applyBorder="1" applyAlignment="1" applyProtection="1">
      <alignment vertical="top"/>
      <protection hidden="1"/>
    </xf>
    <xf numFmtId="0" fontId="22" fillId="0" borderId="0" xfId="0" applyFont="1" applyFill="1" applyBorder="1" applyAlignment="1" applyProtection="1">
      <alignment horizontal="center" vertical="top"/>
      <protection hidden="1"/>
    </xf>
    <xf numFmtId="0" fontId="15" fillId="0" borderId="4" xfId="0" applyFont="1" applyFill="1" applyBorder="1" applyAlignment="1" applyProtection="1">
      <alignment horizontal="left" vertical="top"/>
      <protection hidden="1"/>
    </xf>
    <xf numFmtId="0" fontId="15" fillId="0" borderId="0" xfId="0" applyFont="1" applyFill="1" applyBorder="1" applyAlignment="1" applyProtection="1">
      <alignment horizontal="left" vertical="top"/>
      <protection hidden="1"/>
    </xf>
    <xf numFmtId="164" fontId="10" fillId="0" borderId="4" xfId="0" applyNumberFormat="1" applyFont="1" applyFill="1" applyBorder="1" applyAlignment="1" applyProtection="1">
      <alignment vertical="top"/>
      <protection hidden="1"/>
    </xf>
    <xf numFmtId="0" fontId="20" fillId="0" borderId="9" xfId="0" applyFont="1" applyFill="1" applyBorder="1" applyAlignment="1" applyProtection="1">
      <alignment horizontal="center" vertical="top" wrapText="1"/>
      <protection hidden="1"/>
    </xf>
    <xf numFmtId="0" fontId="18" fillId="0" borderId="7" xfId="0" applyFont="1" applyFill="1" applyBorder="1" applyAlignment="1" applyProtection="1">
      <alignment horizontal="center" vertical="top"/>
      <protection hidden="1"/>
    </xf>
    <xf numFmtId="0" fontId="15" fillId="0" borderId="7" xfId="0" applyFont="1" applyFill="1" applyBorder="1" applyAlignment="1" applyProtection="1">
      <alignment vertical="top"/>
      <protection hidden="1"/>
    </xf>
    <xf numFmtId="0" fontId="10" fillId="0" borderId="7" xfId="0" applyFont="1" applyFill="1" applyBorder="1" applyAlignment="1" applyProtection="1">
      <protection hidden="1"/>
    </xf>
    <xf numFmtId="0" fontId="10" fillId="0" borderId="8" xfId="0" applyFont="1" applyFill="1" applyBorder="1" applyAlignment="1" applyProtection="1">
      <protection hidden="1"/>
    </xf>
    <xf numFmtId="166" fontId="20" fillId="0" borderId="4" xfId="1" applyNumberFormat="1" applyFont="1" applyFill="1" applyBorder="1" applyAlignment="1" applyProtection="1">
      <alignment horizontal="center" vertical="top"/>
      <protection hidden="1"/>
    </xf>
    <xf numFmtId="166" fontId="20" fillId="0" borderId="0" xfId="1" applyNumberFormat="1" applyFont="1" applyFill="1" applyBorder="1" applyAlignment="1" applyProtection="1">
      <alignment horizontal="center" vertical="top"/>
      <protection hidden="1"/>
    </xf>
    <xf numFmtId="0" fontId="10" fillId="0" borderId="0" xfId="0" applyFont="1" applyFill="1" applyBorder="1" applyAlignment="1" applyProtection="1">
      <alignment horizontal="right" vertical="top"/>
      <protection hidden="1"/>
    </xf>
    <xf numFmtId="0" fontId="22" fillId="0" borderId="7" xfId="0" applyFont="1" applyFill="1" applyBorder="1" applyAlignment="1" applyProtection="1">
      <alignment horizontal="center"/>
      <protection hidden="1"/>
    </xf>
    <xf numFmtId="0" fontId="15" fillId="0" borderId="0" xfId="0" applyFont="1" applyFill="1" applyBorder="1" applyAlignment="1" applyProtection="1">
      <alignment horizontal="left" vertical="center" wrapText="1"/>
      <protection hidden="1"/>
    </xf>
    <xf numFmtId="0" fontId="18" fillId="0" borderId="0" xfId="0" applyFont="1" applyFill="1" applyBorder="1" applyAlignment="1" applyProtection="1">
      <alignment horizontal="left"/>
      <protection hidden="1"/>
    </xf>
    <xf numFmtId="164" fontId="18" fillId="2" borderId="9" xfId="1" applyNumberFormat="1" applyFont="1" applyFill="1" applyBorder="1" applyAlignment="1" applyProtection="1">
      <alignment horizontal="center"/>
      <protection locked="0" hidden="1"/>
    </xf>
    <xf numFmtId="164" fontId="10" fillId="2" borderId="9" xfId="0" applyNumberFormat="1" applyFont="1" applyFill="1" applyBorder="1" applyAlignment="1" applyProtection="1">
      <protection locked="0" hidden="1"/>
    </xf>
    <xf numFmtId="0" fontId="10" fillId="0" borderId="0" xfId="0" applyFont="1" applyFill="1" applyBorder="1" applyAlignment="1" applyProtection="1">
      <alignment horizontal="left"/>
      <protection hidden="1"/>
    </xf>
    <xf numFmtId="164" fontId="18" fillId="0" borderId="9" xfId="1" applyNumberFormat="1" applyFont="1" applyFill="1" applyBorder="1" applyAlignment="1" applyProtection="1">
      <alignment horizontal="center"/>
      <protection hidden="1"/>
    </xf>
    <xf numFmtId="164" fontId="18" fillId="0" borderId="9" xfId="1" applyNumberFormat="1" applyFont="1" applyFill="1" applyBorder="1" applyAlignment="1" applyProtection="1">
      <alignment horizontal="center" vertical="top"/>
      <protection hidden="1"/>
    </xf>
    <xf numFmtId="164" fontId="10" fillId="0" borderId="9" xfId="0" applyNumberFormat="1" applyFont="1" applyFill="1" applyBorder="1" applyAlignment="1" applyProtection="1">
      <alignment vertical="top"/>
      <protection hidden="1"/>
    </xf>
    <xf numFmtId="164" fontId="18" fillId="2" borderId="4" xfId="1" applyNumberFormat="1" applyFont="1" applyFill="1" applyBorder="1" applyAlignment="1" applyProtection="1">
      <alignment horizontal="center"/>
      <protection locked="0" hidden="1"/>
    </xf>
    <xf numFmtId="164" fontId="10" fillId="2" borderId="4" xfId="0" applyNumberFormat="1" applyFont="1" applyFill="1" applyBorder="1" applyAlignment="1" applyProtection="1">
      <protection locked="0" hidden="1"/>
    </xf>
    <xf numFmtId="0" fontId="10" fillId="0" borderId="7" xfId="0" applyFont="1" applyFill="1" applyBorder="1" applyProtection="1">
      <protection hidden="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236220</xdr:colOff>
          <xdr:row>68</xdr:row>
          <xdr:rowOff>0</xdr:rowOff>
        </xdr:from>
        <xdr:to>
          <xdr:col>4</xdr:col>
          <xdr:colOff>106680</xdr:colOff>
          <xdr:row>68</xdr:row>
          <xdr:rowOff>213360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68</xdr:row>
          <xdr:rowOff>0</xdr:rowOff>
        </xdr:from>
        <xdr:to>
          <xdr:col>5</xdr:col>
          <xdr:colOff>441960</xdr:colOff>
          <xdr:row>69</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69</xdr:row>
          <xdr:rowOff>60960</xdr:rowOff>
        </xdr:from>
        <xdr:to>
          <xdr:col>13</xdr:col>
          <xdr:colOff>228600</xdr:colOff>
          <xdr:row>70</xdr:row>
          <xdr:rowOff>213360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69</xdr:row>
          <xdr:rowOff>60960</xdr:rowOff>
        </xdr:from>
        <xdr:to>
          <xdr:col>14</xdr:col>
          <xdr:colOff>220980</xdr:colOff>
          <xdr:row>70</xdr:row>
          <xdr:rowOff>213360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72</xdr:row>
          <xdr:rowOff>0</xdr:rowOff>
        </xdr:from>
        <xdr:to>
          <xdr:col>14</xdr:col>
          <xdr:colOff>312420</xdr:colOff>
          <xdr:row>72</xdr:row>
          <xdr:rowOff>190500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68580</xdr:colOff>
          <xdr:row>72</xdr:row>
          <xdr:rowOff>7620</xdr:rowOff>
        </xdr:from>
        <xdr:to>
          <xdr:col>13</xdr:col>
          <xdr:colOff>304800</xdr:colOff>
          <xdr:row>72</xdr:row>
          <xdr:rowOff>190500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72</xdr:row>
          <xdr:rowOff>7620</xdr:rowOff>
        </xdr:from>
        <xdr:to>
          <xdr:col>12</xdr:col>
          <xdr:colOff>0</xdr:colOff>
          <xdr:row>72</xdr:row>
          <xdr:rowOff>190500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411"/>
  <sheetViews>
    <sheetView showGridLines="0" tabSelected="1" topLeftCell="A23" zoomScaleNormal="100" workbookViewId="0">
      <selection activeCell="K38" sqref="K38:L38"/>
    </sheetView>
  </sheetViews>
  <sheetFormatPr defaultColWidth="8.88671875" defaultRowHeight="13.2" x14ac:dyDescent="0.25"/>
  <cols>
    <col min="1" max="1" width="3.109375" style="3" bestFit="1" customWidth="1"/>
    <col min="2" max="2" width="5.6640625" style="3" bestFit="1" customWidth="1"/>
    <col min="3" max="3" width="11.33203125" style="3" customWidth="1"/>
    <col min="4" max="4" width="7.44140625" style="3" customWidth="1"/>
    <col min="5" max="5" width="10.88671875" style="3" customWidth="1"/>
    <col min="6" max="6" width="11" style="3" customWidth="1"/>
    <col min="7" max="7" width="2.88671875" style="3" customWidth="1"/>
    <col min="8" max="8" width="8.33203125" style="3" customWidth="1"/>
    <col min="9" max="9" width="7.44140625" style="3" customWidth="1"/>
    <col min="10" max="10" width="8.33203125" style="3" customWidth="1"/>
    <col min="11" max="11" width="4.5546875" style="3" customWidth="1"/>
    <col min="12" max="12" width="4.33203125" style="3" customWidth="1"/>
    <col min="13" max="13" width="3.44140625" style="3" customWidth="1"/>
    <col min="14" max="14" width="8" style="3" customWidth="1"/>
    <col min="15" max="15" width="8.6640625" style="3" customWidth="1"/>
    <col min="16" max="16" width="6.88671875" style="3" customWidth="1"/>
    <col min="17" max="17" width="1.6640625" style="3" customWidth="1"/>
    <col min="18" max="18" width="9.109375" style="110" customWidth="1"/>
    <col min="19" max="16384" width="8.88671875" style="3"/>
  </cols>
  <sheetData>
    <row r="1" spans="1:256" ht="17.399999999999999" x14ac:dyDescent="0.3">
      <c r="A1" s="187" t="s">
        <v>63</v>
      </c>
      <c r="B1" s="187"/>
      <c r="C1" s="187"/>
      <c r="D1" s="187"/>
      <c r="E1" s="187"/>
      <c r="F1" s="187"/>
      <c r="G1" s="187"/>
      <c r="H1" s="187"/>
      <c r="I1" s="187"/>
      <c r="J1" s="187"/>
      <c r="K1" s="187"/>
      <c r="L1" s="187"/>
      <c r="M1" s="187"/>
      <c r="N1" s="187"/>
      <c r="O1" s="187"/>
      <c r="P1" s="187"/>
      <c r="Q1" s="187"/>
      <c r="R1" s="1"/>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row>
    <row r="2" spans="1:256" ht="7.2" customHeight="1" x14ac:dyDescent="0.25">
      <c r="A2" s="188"/>
      <c r="B2" s="188"/>
      <c r="C2" s="188"/>
      <c r="D2" s="188"/>
      <c r="E2" s="188"/>
      <c r="F2" s="188"/>
      <c r="G2" s="188"/>
      <c r="H2" s="188"/>
      <c r="I2" s="188"/>
      <c r="J2" s="188"/>
      <c r="K2" s="188"/>
      <c r="L2" s="188"/>
      <c r="M2" s="188"/>
      <c r="N2" s="188"/>
      <c r="O2" s="188"/>
      <c r="P2" s="188"/>
      <c r="Q2" s="188"/>
      <c r="R2" s="1"/>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256" ht="17.399999999999999" x14ac:dyDescent="0.3">
      <c r="A3" s="189" t="s">
        <v>16</v>
      </c>
      <c r="B3" s="189"/>
      <c r="C3" s="189"/>
      <c r="D3" s="190"/>
      <c r="E3" s="191"/>
      <c r="F3" s="191"/>
      <c r="G3" s="192"/>
      <c r="H3" s="192"/>
      <c r="I3" s="4"/>
      <c r="J3" s="118"/>
      <c r="K3" s="193" t="s">
        <v>55</v>
      </c>
      <c r="L3" s="194"/>
      <c r="M3" s="194"/>
      <c r="N3" s="72" t="str">
        <f>IF(J3&lt;&gt;"",(J3+1),"")</f>
        <v/>
      </c>
      <c r="O3" s="195" t="s">
        <v>34</v>
      </c>
      <c r="P3" s="196"/>
      <c r="Q3" s="6"/>
      <c r="R3" s="7"/>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s="140" customFormat="1" ht="20.7" customHeight="1" x14ac:dyDescent="0.25">
      <c r="A4" s="305" t="s">
        <v>93</v>
      </c>
      <c r="B4" s="305"/>
      <c r="C4" s="305"/>
      <c r="D4" s="305"/>
      <c r="E4" s="305"/>
      <c r="F4" s="305"/>
      <c r="G4" s="305"/>
      <c r="H4" s="305"/>
      <c r="I4" s="305"/>
      <c r="J4" s="305"/>
      <c r="K4" s="305"/>
      <c r="L4" s="305"/>
      <c r="M4" s="305"/>
      <c r="N4" s="305"/>
      <c r="O4" s="305"/>
      <c r="P4" s="305"/>
      <c r="Q4" s="136"/>
      <c r="R4" s="137"/>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row>
    <row r="5" spans="1:256" ht="15" x14ac:dyDescent="0.25">
      <c r="A5" s="13" t="s">
        <v>14</v>
      </c>
      <c r="B5" s="210" t="s">
        <v>23</v>
      </c>
      <c r="C5" s="210"/>
      <c r="D5" s="210"/>
      <c r="E5" s="210"/>
      <c r="F5" s="210"/>
      <c r="G5" s="210"/>
      <c r="H5" s="210"/>
      <c r="I5" s="210"/>
      <c r="J5" s="210"/>
      <c r="K5" s="210"/>
      <c r="L5" s="210"/>
      <c r="M5" s="210"/>
      <c r="N5" s="210"/>
      <c r="O5" s="210"/>
      <c r="P5" s="210"/>
      <c r="Q5" s="211"/>
      <c r="R5" s="14"/>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ht="1.2" customHeight="1" x14ac:dyDescent="0.25">
      <c r="A6" s="17"/>
      <c r="B6" s="147"/>
      <c r="C6" s="147"/>
      <c r="D6" s="147"/>
      <c r="E6" s="147"/>
      <c r="F6" s="147"/>
      <c r="G6" s="147"/>
      <c r="H6" s="147"/>
      <c r="I6" s="147"/>
      <c r="J6" s="147"/>
      <c r="K6" s="147"/>
      <c r="L6" s="147"/>
      <c r="M6" s="147"/>
      <c r="N6" s="147"/>
      <c r="O6" s="147"/>
      <c r="P6" s="147"/>
      <c r="Q6" s="148"/>
      <c r="R6" s="10"/>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ht="15" x14ac:dyDescent="0.25">
      <c r="A7" s="20"/>
      <c r="B7" s="146" t="s">
        <v>0</v>
      </c>
      <c r="C7" s="119"/>
      <c r="D7" s="146"/>
      <c r="E7" s="212"/>
      <c r="F7" s="212"/>
      <c r="G7" s="142" t="s">
        <v>20</v>
      </c>
      <c r="H7" s="213"/>
      <c r="I7" s="214"/>
      <c r="J7" s="214"/>
      <c r="K7" s="23"/>
      <c r="L7" s="204" t="s">
        <v>3</v>
      </c>
      <c r="M7" s="215"/>
      <c r="N7" s="206">
        <f>(E7*H7)</f>
        <v>0</v>
      </c>
      <c r="O7" s="206"/>
      <c r="P7" s="206"/>
      <c r="Q7" s="25"/>
      <c r="R7" s="14"/>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ht="10.95" customHeight="1" x14ac:dyDescent="0.25">
      <c r="A8" s="20"/>
      <c r="B8" s="146"/>
      <c r="C8" s="145"/>
      <c r="D8" s="146"/>
      <c r="E8" s="216" t="s">
        <v>81</v>
      </c>
      <c r="F8" s="217"/>
      <c r="G8" s="143"/>
      <c r="H8" s="218" t="s">
        <v>85</v>
      </c>
      <c r="I8" s="218"/>
      <c r="J8" s="218"/>
      <c r="K8" s="28"/>
      <c r="L8" s="28"/>
      <c r="M8" s="143"/>
      <c r="N8" s="29"/>
      <c r="O8" s="29"/>
      <c r="P8" s="29"/>
      <c r="Q8" s="25"/>
      <c r="R8" s="1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ht="41.4" x14ac:dyDescent="0.25">
      <c r="A9" s="17" t="s">
        <v>25</v>
      </c>
      <c r="B9" s="198" t="s">
        <v>61</v>
      </c>
      <c r="C9" s="198"/>
      <c r="D9" s="198"/>
      <c r="E9" s="198"/>
      <c r="F9" s="198"/>
      <c r="G9" s="198"/>
      <c r="H9" s="198"/>
      <c r="I9" s="198"/>
      <c r="J9" s="198"/>
      <c r="K9" s="198"/>
      <c r="L9" s="198"/>
      <c r="M9" s="198"/>
      <c r="N9" s="198"/>
      <c r="O9" s="198"/>
      <c r="P9" s="198"/>
      <c r="Q9" s="200"/>
      <c r="R9" s="14"/>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ht="15" x14ac:dyDescent="0.25">
      <c r="A10" s="20"/>
      <c r="B10" s="201"/>
      <c r="C10" s="201"/>
      <c r="D10" s="201"/>
      <c r="E10" s="142" t="s">
        <v>20</v>
      </c>
      <c r="F10" s="202"/>
      <c r="G10" s="203"/>
      <c r="H10" s="203"/>
      <c r="I10" s="142" t="s">
        <v>19</v>
      </c>
      <c r="J10" s="30">
        <v>1000</v>
      </c>
      <c r="K10" s="31"/>
      <c r="L10" s="204" t="s">
        <v>3</v>
      </c>
      <c r="M10" s="205"/>
      <c r="N10" s="206">
        <f>(B10*F10/1000)</f>
        <v>0</v>
      </c>
      <c r="O10" s="206"/>
      <c r="P10" s="206"/>
      <c r="Q10" s="25"/>
      <c r="R10" s="14"/>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3.8" x14ac:dyDescent="0.25">
      <c r="A11" s="32"/>
      <c r="B11" s="207" t="s">
        <v>1</v>
      </c>
      <c r="C11" s="207"/>
      <c r="D11" s="207"/>
      <c r="E11" s="145"/>
      <c r="F11" s="208" t="s">
        <v>35</v>
      </c>
      <c r="G11" s="209"/>
      <c r="H11" s="209"/>
      <c r="I11" s="145"/>
      <c r="J11" s="145"/>
      <c r="K11" s="145"/>
      <c r="L11" s="145"/>
      <c r="M11" s="33"/>
      <c r="N11" s="145"/>
      <c r="O11" s="145"/>
      <c r="P11" s="145"/>
      <c r="Q11" s="25"/>
      <c r="R11" s="34"/>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3.8" x14ac:dyDescent="0.25">
      <c r="A12" s="20" t="s">
        <v>24</v>
      </c>
      <c r="B12" s="229" t="s">
        <v>123</v>
      </c>
      <c r="C12" s="230"/>
      <c r="D12" s="230"/>
      <c r="E12" s="230"/>
      <c r="F12" s="230"/>
      <c r="G12" s="230"/>
      <c r="H12" s="230"/>
      <c r="I12" s="230"/>
      <c r="J12" s="230"/>
      <c r="K12" s="230"/>
      <c r="L12" s="230"/>
      <c r="M12" s="230"/>
      <c r="N12" s="230"/>
      <c r="O12" s="230"/>
      <c r="P12" s="230"/>
      <c r="Q12" s="25"/>
      <c r="R12" s="34"/>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row>
    <row r="13" spans="1:256" ht="16.5" customHeight="1" x14ac:dyDescent="0.25">
      <c r="A13" s="32"/>
      <c r="B13" s="235"/>
      <c r="C13" s="235"/>
      <c r="D13" s="235"/>
      <c r="E13" s="152" t="s">
        <v>20</v>
      </c>
      <c r="F13" s="231">
        <f>F10</f>
        <v>0</v>
      </c>
      <c r="G13" s="232"/>
      <c r="H13" s="232"/>
      <c r="I13" s="152" t="s">
        <v>19</v>
      </c>
      <c r="J13" s="165">
        <v>1000</v>
      </c>
      <c r="K13" s="158"/>
      <c r="L13" s="204" t="s">
        <v>3</v>
      </c>
      <c r="M13" s="233"/>
      <c r="N13" s="234">
        <f>(B13*F13/1000)</f>
        <v>0</v>
      </c>
      <c r="O13" s="234"/>
      <c r="P13" s="234"/>
      <c r="Q13" s="25"/>
      <c r="R13" s="34"/>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row>
    <row r="14" spans="1:256" ht="13.2" customHeight="1" x14ac:dyDescent="0.25">
      <c r="A14" s="32"/>
      <c r="B14" s="158"/>
      <c r="C14" s="155" t="s">
        <v>1</v>
      </c>
      <c r="D14" s="155"/>
      <c r="E14" s="155"/>
      <c r="F14" s="208" t="s">
        <v>35</v>
      </c>
      <c r="G14" s="209"/>
      <c r="H14" s="209"/>
      <c r="I14" s="158"/>
      <c r="J14" s="158"/>
      <c r="K14" s="158"/>
      <c r="L14" s="158"/>
      <c r="M14" s="163"/>
      <c r="N14" s="158"/>
      <c r="O14" s="158"/>
      <c r="P14" s="158"/>
      <c r="Q14" s="25"/>
      <c r="R14" s="34"/>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row>
    <row r="15" spans="1:256" ht="27.6" x14ac:dyDescent="0.25">
      <c r="A15" s="17" t="s">
        <v>98</v>
      </c>
      <c r="B15" s="198" t="s">
        <v>74</v>
      </c>
      <c r="C15" s="222"/>
      <c r="D15" s="222"/>
      <c r="E15" s="222"/>
      <c r="F15" s="222"/>
      <c r="G15" s="222"/>
      <c r="H15" s="222"/>
      <c r="I15" s="222"/>
      <c r="J15" s="222"/>
      <c r="K15" s="222"/>
      <c r="L15" s="222"/>
      <c r="M15" s="222"/>
      <c r="N15" s="222"/>
      <c r="O15" s="222"/>
      <c r="P15" s="222"/>
      <c r="Q15" s="223"/>
      <c r="R15" s="37"/>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ht="6.45" customHeight="1" x14ac:dyDescent="0.25">
      <c r="A16" s="17"/>
      <c r="B16" s="147"/>
      <c r="C16" s="144"/>
      <c r="D16" s="144"/>
      <c r="E16" s="144"/>
      <c r="F16" s="111"/>
      <c r="G16" s="144"/>
      <c r="H16" s="144"/>
      <c r="I16" s="144"/>
      <c r="J16" s="144"/>
      <c r="K16" s="144"/>
      <c r="L16" s="144"/>
      <c r="M16" s="144"/>
      <c r="N16" s="144"/>
      <c r="O16" s="144"/>
      <c r="P16" s="144"/>
      <c r="Q16" s="39"/>
      <c r="R16" s="10"/>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ht="15" x14ac:dyDescent="0.25">
      <c r="A17" s="20"/>
      <c r="B17" s="201"/>
      <c r="C17" s="201"/>
      <c r="D17" s="201"/>
      <c r="E17" s="142" t="s">
        <v>2</v>
      </c>
      <c r="F17" s="201"/>
      <c r="G17" s="224"/>
      <c r="H17" s="224"/>
      <c r="I17" s="40" t="s">
        <v>3</v>
      </c>
      <c r="J17" s="225">
        <f>IF(B17&lt;0,"0",(B17-F17))</f>
        <v>0</v>
      </c>
      <c r="K17" s="226"/>
      <c r="L17" s="226"/>
      <c r="M17" s="226"/>
      <c r="N17" s="227"/>
      <c r="O17" s="227"/>
      <c r="P17" s="227"/>
      <c r="Q17" s="25"/>
      <c r="R17" s="14"/>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ht="13.8" x14ac:dyDescent="0.25">
      <c r="A18" s="32"/>
      <c r="B18" s="207" t="s">
        <v>77</v>
      </c>
      <c r="C18" s="207"/>
      <c r="D18" s="207"/>
      <c r="E18" s="33"/>
      <c r="F18" s="207" t="s">
        <v>78</v>
      </c>
      <c r="G18" s="207"/>
      <c r="H18" s="207"/>
      <c r="I18" s="145"/>
      <c r="J18" s="208" t="s">
        <v>4</v>
      </c>
      <c r="K18" s="208"/>
      <c r="L18" s="228"/>
      <c r="M18" s="33"/>
      <c r="N18" s="36"/>
      <c r="O18" s="36"/>
      <c r="P18" s="36"/>
      <c r="Q18" s="25"/>
      <c r="R18" s="34"/>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row>
    <row r="19" spans="1:256" ht="15" x14ac:dyDescent="0.25">
      <c r="A19" s="20"/>
      <c r="B19" s="219">
        <f>IF(B17-F17&lt;0,"0",(B17-F17))</f>
        <v>0</v>
      </c>
      <c r="C19" s="219"/>
      <c r="D19" s="219"/>
      <c r="E19" s="142" t="s">
        <v>20</v>
      </c>
      <c r="F19" s="220">
        <f>F10</f>
        <v>0</v>
      </c>
      <c r="G19" s="221"/>
      <c r="H19" s="221"/>
      <c r="I19" s="142" t="s">
        <v>19</v>
      </c>
      <c r="J19" s="30">
        <v>1000</v>
      </c>
      <c r="K19" s="31"/>
      <c r="L19" s="204" t="s">
        <v>3</v>
      </c>
      <c r="M19" s="215"/>
      <c r="N19" s="206">
        <f>IF(B17-F17&lt;0,"0",(B19*F19/J19))</f>
        <v>0</v>
      </c>
      <c r="O19" s="206"/>
      <c r="P19" s="206"/>
      <c r="Q19" s="25"/>
      <c r="R19" s="14"/>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ht="13.8" x14ac:dyDescent="0.25">
      <c r="A20" s="20"/>
      <c r="B20" s="207" t="s">
        <v>134</v>
      </c>
      <c r="C20" s="207"/>
      <c r="D20" s="207"/>
      <c r="E20" s="33"/>
      <c r="F20" s="208" t="s">
        <v>35</v>
      </c>
      <c r="G20" s="215"/>
      <c r="H20" s="215"/>
      <c r="I20" s="33"/>
      <c r="J20" s="33"/>
      <c r="K20" s="36"/>
      <c r="L20" s="33"/>
      <c r="M20" s="33"/>
      <c r="N20" s="33"/>
      <c r="O20" s="33"/>
      <c r="P20" s="33"/>
      <c r="Q20" s="25"/>
      <c r="R20" s="34"/>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row>
    <row r="21" spans="1:256" ht="15" x14ac:dyDescent="0.25">
      <c r="A21" s="20" t="s">
        <v>71</v>
      </c>
      <c r="B21" s="229" t="s">
        <v>49</v>
      </c>
      <c r="C21" s="229"/>
      <c r="D21" s="229"/>
      <c r="E21" s="229"/>
      <c r="F21" s="229"/>
      <c r="G21" s="229"/>
      <c r="H21" s="229"/>
      <c r="I21" s="229"/>
      <c r="J21" s="172" t="s">
        <v>131</v>
      </c>
      <c r="K21" s="41"/>
      <c r="L21" s="204" t="s">
        <v>3</v>
      </c>
      <c r="M21" s="215"/>
      <c r="N21" s="206">
        <f>IF(N17&lt;0,(N7+N10),(N7+N10+N13+N19))</f>
        <v>0</v>
      </c>
      <c r="O21" s="206"/>
      <c r="P21" s="206"/>
      <c r="Q21" s="25"/>
      <c r="R21" s="14"/>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pans="1:256" ht="2.4" customHeight="1" x14ac:dyDescent="0.25">
      <c r="A22" s="42"/>
      <c r="B22" s="43"/>
      <c r="C22" s="43"/>
      <c r="D22" s="43"/>
      <c r="E22" s="43"/>
      <c r="F22" s="43"/>
      <c r="G22" s="43"/>
      <c r="H22" s="43"/>
      <c r="I22" s="43"/>
      <c r="J22" s="43"/>
      <c r="K22" s="43"/>
      <c r="L22" s="43"/>
      <c r="M22" s="43"/>
      <c r="N22" s="43"/>
      <c r="O22" s="43"/>
      <c r="P22" s="43"/>
      <c r="Q22" s="44"/>
      <c r="R22" s="14"/>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ht="4.95" customHeight="1" x14ac:dyDescent="0.25">
      <c r="A23" s="21"/>
      <c r="B23" s="21"/>
      <c r="C23" s="21"/>
      <c r="D23" s="21"/>
      <c r="E23" s="21"/>
      <c r="F23" s="21"/>
      <c r="G23" s="21"/>
      <c r="H23" s="21"/>
      <c r="I23" s="21"/>
      <c r="J23" s="21"/>
      <c r="K23" s="21"/>
      <c r="L23" s="21"/>
      <c r="M23" s="21"/>
      <c r="N23" s="21"/>
      <c r="O23" s="21"/>
      <c r="P23" s="21"/>
      <c r="Q23" s="21"/>
      <c r="R23" s="14"/>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ht="15" x14ac:dyDescent="0.25">
      <c r="A24" s="236" t="s">
        <v>100</v>
      </c>
      <c r="B24" s="210"/>
      <c r="C24" s="210"/>
      <c r="D24" s="210"/>
      <c r="E24" s="210"/>
      <c r="F24" s="210"/>
      <c r="G24" s="210"/>
      <c r="H24" s="210"/>
      <c r="I24" s="210"/>
      <c r="J24" s="210"/>
      <c r="K24" s="210"/>
      <c r="L24" s="210"/>
      <c r="M24" s="210"/>
      <c r="N24" s="210"/>
      <c r="O24" s="210"/>
      <c r="P24" s="210"/>
      <c r="Q24" s="211"/>
      <c r="R24" s="14"/>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ht="4.95" customHeight="1" x14ac:dyDescent="0.25">
      <c r="A25" s="45"/>
      <c r="B25" s="18"/>
      <c r="C25" s="18"/>
      <c r="D25" s="18"/>
      <c r="E25" s="18"/>
      <c r="F25" s="18"/>
      <c r="G25" s="18"/>
      <c r="H25" s="18"/>
      <c r="I25" s="18"/>
      <c r="J25" s="18"/>
      <c r="K25" s="18"/>
      <c r="L25" s="18"/>
      <c r="M25" s="18"/>
      <c r="N25" s="18"/>
      <c r="O25" s="18"/>
      <c r="P25" s="18"/>
      <c r="Q25" s="19"/>
      <c r="R25" s="14"/>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56" ht="27.6" x14ac:dyDescent="0.25">
      <c r="A26" s="17" t="s">
        <v>99</v>
      </c>
      <c r="B26" s="198" t="s">
        <v>129</v>
      </c>
      <c r="C26" s="198"/>
      <c r="D26" s="198"/>
      <c r="E26" s="198"/>
      <c r="F26" s="198"/>
      <c r="G26" s="198"/>
      <c r="H26" s="198"/>
      <c r="I26" s="198"/>
      <c r="J26" s="198"/>
      <c r="K26" s="198"/>
      <c r="L26" s="198"/>
      <c r="M26" s="198"/>
      <c r="N26" s="198"/>
      <c r="O26" s="198"/>
      <c r="P26" s="198"/>
      <c r="Q26" s="200"/>
      <c r="R26" s="14"/>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pans="1:256" ht="4.2" customHeight="1" x14ac:dyDescent="0.25">
      <c r="A27" s="17"/>
      <c r="B27" s="18"/>
      <c r="C27" s="18"/>
      <c r="D27" s="18"/>
      <c r="E27" s="18"/>
      <c r="F27" s="18"/>
      <c r="G27" s="18"/>
      <c r="H27" s="18"/>
      <c r="I27" s="18"/>
      <c r="J27" s="18"/>
      <c r="K27" s="18"/>
      <c r="L27" s="18"/>
      <c r="M27" s="18"/>
      <c r="N27" s="18"/>
      <c r="O27" s="18"/>
      <c r="P27" s="18"/>
      <c r="Q27" s="19"/>
      <c r="R27" s="10"/>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ht="15.6" customHeight="1" x14ac:dyDescent="0.25">
      <c r="A28" s="20"/>
      <c r="B28" s="206">
        <f>SUM(N21)</f>
        <v>0</v>
      </c>
      <c r="C28" s="206"/>
      <c r="D28" s="206"/>
      <c r="E28" s="22" t="s">
        <v>19</v>
      </c>
      <c r="F28" s="237"/>
      <c r="G28" s="238"/>
      <c r="H28" s="238"/>
      <c r="I28" s="22" t="s">
        <v>20</v>
      </c>
      <c r="J28" s="30">
        <v>1000</v>
      </c>
      <c r="K28" s="31"/>
      <c r="L28" s="204" t="s">
        <v>3</v>
      </c>
      <c r="M28" s="215"/>
      <c r="N28" s="239" t="e">
        <f>(B28/F28*1000)</f>
        <v>#DIV/0!</v>
      </c>
      <c r="O28" s="239"/>
      <c r="P28" s="239"/>
      <c r="Q28" s="39"/>
      <c r="R28" s="14"/>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x14ac:dyDescent="0.25">
      <c r="A29" s="32"/>
      <c r="B29" s="207" t="s">
        <v>132</v>
      </c>
      <c r="C29" s="207"/>
      <c r="D29" s="207"/>
      <c r="E29" s="33"/>
      <c r="F29" s="123" t="s">
        <v>82</v>
      </c>
      <c r="G29" s="124"/>
      <c r="H29" s="124"/>
      <c r="I29" s="53"/>
      <c r="J29" s="26"/>
      <c r="K29" s="26"/>
      <c r="L29" s="26"/>
      <c r="M29" s="33"/>
      <c r="N29" s="208"/>
      <c r="O29" s="208"/>
      <c r="P29" s="208"/>
      <c r="Q29" s="46"/>
      <c r="R29" s="34"/>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c r="IT29" s="36"/>
      <c r="IU29" s="36"/>
      <c r="IV29" s="36"/>
    </row>
    <row r="30" spans="1:256" ht="15" x14ac:dyDescent="0.25">
      <c r="A30" s="17" t="s">
        <v>8</v>
      </c>
      <c r="B30" s="198" t="s">
        <v>130</v>
      </c>
      <c r="C30" s="198"/>
      <c r="D30" s="198"/>
      <c r="E30" s="198"/>
      <c r="F30" s="198"/>
      <c r="G30" s="198"/>
      <c r="H30" s="198"/>
      <c r="I30" s="198"/>
      <c r="J30" s="198"/>
      <c r="K30" s="198"/>
      <c r="L30" s="198"/>
      <c r="M30" s="198"/>
      <c r="N30" s="198"/>
      <c r="O30" s="198"/>
      <c r="P30" s="198"/>
      <c r="Q30" s="200"/>
      <c r="R30" s="47"/>
      <c r="S30" s="48"/>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row>
    <row r="31" spans="1:256" ht="15" x14ac:dyDescent="0.25">
      <c r="A31" s="20"/>
      <c r="B31" s="201"/>
      <c r="C31" s="201"/>
      <c r="D31" s="201"/>
      <c r="E31" s="22" t="s">
        <v>20</v>
      </c>
      <c r="F31" s="239" t="e">
        <f>SUM(N28)</f>
        <v>#DIV/0!</v>
      </c>
      <c r="G31" s="221"/>
      <c r="H31" s="221"/>
      <c r="I31" s="22" t="s">
        <v>19</v>
      </c>
      <c r="J31" s="30">
        <v>1000</v>
      </c>
      <c r="K31" s="31"/>
      <c r="L31" s="204" t="s">
        <v>3</v>
      </c>
      <c r="M31" s="215"/>
      <c r="N31" s="206" t="str">
        <f>IF(ISBLANK(B31),"0",(B31*F31/1000))</f>
        <v>0</v>
      </c>
      <c r="O31" s="206"/>
      <c r="P31" s="206"/>
      <c r="Q31" s="25"/>
      <c r="R31" s="14"/>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pans="1:256" x14ac:dyDescent="0.25">
      <c r="A32" s="32"/>
      <c r="B32" s="207" t="s">
        <v>7</v>
      </c>
      <c r="C32" s="207"/>
      <c r="D32" s="207"/>
      <c r="E32" s="33"/>
      <c r="F32" s="208" t="s">
        <v>133</v>
      </c>
      <c r="G32" s="228"/>
      <c r="H32" s="228"/>
      <c r="I32" s="33"/>
      <c r="J32" s="33"/>
      <c r="K32" s="33"/>
      <c r="L32" s="33"/>
      <c r="M32" s="33"/>
      <c r="N32" s="33"/>
      <c r="O32" s="33"/>
      <c r="P32" s="33"/>
      <c r="Q32" s="46"/>
      <c r="R32" s="34"/>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c r="IT32" s="36"/>
      <c r="IU32" s="36"/>
      <c r="IV32" s="36"/>
    </row>
    <row r="33" spans="1:256" ht="15" x14ac:dyDescent="0.25">
      <c r="A33" s="20" t="s">
        <v>9</v>
      </c>
      <c r="B33" s="229" t="s">
        <v>40</v>
      </c>
      <c r="C33" s="240"/>
      <c r="D33" s="240"/>
      <c r="E33" s="240"/>
      <c r="F33" s="240"/>
      <c r="G33" s="240"/>
      <c r="H33" s="240"/>
      <c r="I33" s="240"/>
      <c r="J33" s="241"/>
      <c r="K33" s="173" t="s">
        <v>139</v>
      </c>
      <c r="L33" s="204" t="s">
        <v>3</v>
      </c>
      <c r="M33" s="215"/>
      <c r="N33" s="206">
        <f>IF(F28&lt;0,(N21),(N21+N31))</f>
        <v>0</v>
      </c>
      <c r="O33" s="206"/>
      <c r="P33" s="206"/>
      <c r="Q33" s="25"/>
      <c r="R33" s="14"/>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pans="1:256" ht="4.2" customHeight="1" x14ac:dyDescent="0.25">
      <c r="A34" s="42"/>
      <c r="B34" s="50"/>
      <c r="C34" s="50"/>
      <c r="D34" s="50"/>
      <c r="E34" s="50"/>
      <c r="F34" s="50"/>
      <c r="G34" s="50"/>
      <c r="H34" s="50"/>
      <c r="I34" s="50"/>
      <c r="J34" s="50"/>
      <c r="K34" s="50"/>
      <c r="L34" s="43"/>
      <c r="M34" s="43"/>
      <c r="N34" s="43"/>
      <c r="O34" s="43"/>
      <c r="P34" s="43"/>
      <c r="Q34" s="44"/>
      <c r="R34" s="10"/>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ht="7.2" customHeight="1" x14ac:dyDescent="0.25">
      <c r="A35" s="21"/>
      <c r="B35" s="21"/>
      <c r="C35" s="21"/>
      <c r="D35" s="21"/>
      <c r="E35" s="21"/>
      <c r="F35" s="21"/>
      <c r="G35" s="21"/>
      <c r="H35" s="21"/>
      <c r="I35" s="21"/>
      <c r="J35" s="21"/>
      <c r="K35" s="21"/>
      <c r="L35" s="21"/>
      <c r="M35" s="21"/>
      <c r="N35" s="21"/>
      <c r="O35" s="21"/>
      <c r="P35" s="21"/>
      <c r="Q35" s="21"/>
      <c r="R35" s="10"/>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ht="15" x14ac:dyDescent="0.25">
      <c r="A36" s="51" t="s">
        <v>10</v>
      </c>
      <c r="B36" s="242" t="s">
        <v>83</v>
      </c>
      <c r="C36" s="242"/>
      <c r="D36" s="242"/>
      <c r="E36" s="242"/>
      <c r="F36" s="242"/>
      <c r="G36" s="242"/>
      <c r="H36" s="242"/>
      <c r="I36" s="242"/>
      <c r="J36" s="242"/>
      <c r="K36" s="242"/>
      <c r="L36" s="242"/>
      <c r="M36" s="242"/>
      <c r="N36" s="243"/>
      <c r="O36" s="243"/>
      <c r="P36" s="243"/>
      <c r="Q36" s="52"/>
      <c r="R36" s="14"/>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pans="1:256" ht="15" x14ac:dyDescent="0.25">
      <c r="A37" s="20"/>
      <c r="B37" s="33" t="s">
        <v>64</v>
      </c>
      <c r="C37" s="33"/>
      <c r="D37" s="33"/>
      <c r="E37" s="33"/>
      <c r="F37" s="33"/>
      <c r="G37" s="33"/>
      <c r="H37" s="33"/>
      <c r="I37" s="33"/>
      <c r="J37" s="33"/>
      <c r="K37" s="33"/>
      <c r="L37" s="53"/>
      <c r="M37" s="53"/>
      <c r="N37" s="54"/>
      <c r="O37" s="54"/>
      <c r="P37" s="54"/>
      <c r="Q37" s="46"/>
      <c r="R37" s="34"/>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pans="1:256" ht="15" x14ac:dyDescent="0.25">
      <c r="A38" s="20"/>
      <c r="B38" s="244"/>
      <c r="C38" s="244"/>
      <c r="D38" s="22" t="s">
        <v>2</v>
      </c>
      <c r="E38" s="244"/>
      <c r="F38" s="244"/>
      <c r="G38" s="22" t="s">
        <v>2</v>
      </c>
      <c r="H38" s="244"/>
      <c r="I38" s="244"/>
      <c r="J38" s="22" t="s">
        <v>51</v>
      </c>
      <c r="K38" s="245"/>
      <c r="L38" s="245"/>
      <c r="M38" s="55" t="s">
        <v>119</v>
      </c>
      <c r="N38" s="176">
        <f>B38-E38-H38+K38</f>
        <v>0</v>
      </c>
      <c r="O38" s="178"/>
      <c r="P38" s="178"/>
      <c r="Q38" s="25"/>
      <c r="R38" s="14"/>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pans="1:256" ht="15" x14ac:dyDescent="0.25">
      <c r="A39" s="20"/>
      <c r="B39" s="208" t="s">
        <v>65</v>
      </c>
      <c r="C39" s="208"/>
      <c r="D39" s="38"/>
      <c r="E39" s="207" t="s">
        <v>66</v>
      </c>
      <c r="F39" s="207"/>
      <c r="G39" s="38"/>
      <c r="H39" s="207" t="s">
        <v>67</v>
      </c>
      <c r="I39" s="207"/>
      <c r="J39" s="208" t="s">
        <v>68</v>
      </c>
      <c r="K39" s="208"/>
      <c r="L39" s="208"/>
      <c r="M39" s="208"/>
      <c r="N39" s="246" t="s">
        <v>17</v>
      </c>
      <c r="O39" s="246"/>
      <c r="P39" s="246"/>
      <c r="Q39" s="25"/>
      <c r="R39" s="14"/>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pans="1:256" ht="15" x14ac:dyDescent="0.25">
      <c r="A40" s="20"/>
      <c r="B40" s="219">
        <f>F28+B31</f>
        <v>0</v>
      </c>
      <c r="C40" s="219"/>
      <c r="D40" s="219"/>
      <c r="E40" s="40" t="s">
        <v>20</v>
      </c>
      <c r="F40" s="239">
        <f>N38</f>
        <v>0</v>
      </c>
      <c r="G40" s="221"/>
      <c r="H40" s="221"/>
      <c r="I40" s="22" t="s">
        <v>19</v>
      </c>
      <c r="J40" s="30">
        <v>1000</v>
      </c>
      <c r="K40" s="31"/>
      <c r="L40" s="204" t="s">
        <v>3</v>
      </c>
      <c r="M40" s="215"/>
      <c r="N40" s="206">
        <f>(B40*F40/1000)</f>
        <v>0</v>
      </c>
      <c r="O40" s="206"/>
      <c r="P40" s="206"/>
      <c r="Q40" s="25"/>
      <c r="R40" s="14"/>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pans="1:256" x14ac:dyDescent="0.25">
      <c r="A41" s="56"/>
      <c r="B41" s="252" t="s">
        <v>12</v>
      </c>
      <c r="C41" s="252"/>
      <c r="D41" s="252"/>
      <c r="E41" s="57"/>
      <c r="F41" s="174" t="s">
        <v>17</v>
      </c>
      <c r="G41" s="253"/>
      <c r="H41" s="253"/>
      <c r="I41" s="57"/>
      <c r="J41" s="57"/>
      <c r="K41" s="57"/>
      <c r="L41" s="57"/>
      <c r="M41" s="57"/>
      <c r="N41" s="252" t="s">
        <v>13</v>
      </c>
      <c r="O41" s="252"/>
      <c r="P41" s="252"/>
      <c r="Q41" s="58"/>
      <c r="R41" s="34"/>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row>
    <row r="42" spans="1:256" ht="1.95" customHeight="1" x14ac:dyDescent="0.25">
      <c r="A42" s="21"/>
      <c r="B42" s="27"/>
      <c r="C42" s="27"/>
      <c r="D42" s="27"/>
      <c r="E42" s="27"/>
      <c r="F42" s="27"/>
      <c r="G42" s="27"/>
      <c r="H42" s="27"/>
      <c r="I42" s="27"/>
      <c r="J42" s="27"/>
      <c r="K42" s="27"/>
      <c r="L42" s="27"/>
      <c r="M42" s="27"/>
      <c r="N42" s="21"/>
      <c r="O42" s="21"/>
      <c r="P42" s="21"/>
      <c r="Q42" s="21"/>
      <c r="R42" s="10"/>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ht="7.2" customHeight="1" x14ac:dyDescent="0.25">
      <c r="A43" s="21"/>
      <c r="B43" s="247"/>
      <c r="C43" s="247"/>
      <c r="D43" s="247"/>
      <c r="E43" s="247"/>
      <c r="F43" s="247"/>
      <c r="G43" s="247"/>
      <c r="H43" s="247"/>
      <c r="I43" s="247"/>
      <c r="J43" s="247"/>
      <c r="K43" s="247"/>
      <c r="L43" s="247"/>
      <c r="M43" s="247"/>
      <c r="N43" s="21"/>
      <c r="O43" s="21"/>
      <c r="P43" s="21"/>
      <c r="Q43" s="21"/>
      <c r="R43" s="14"/>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pans="1:256" ht="15" x14ac:dyDescent="0.25">
      <c r="A44" s="51" t="s">
        <v>11</v>
      </c>
      <c r="B44" s="242" t="s">
        <v>124</v>
      </c>
      <c r="C44" s="248"/>
      <c r="D44" s="248"/>
      <c r="E44" s="248"/>
      <c r="F44" s="248"/>
      <c r="G44" s="248"/>
      <c r="H44" s="248"/>
      <c r="I44" s="248"/>
      <c r="J44" s="248"/>
      <c r="K44" s="150"/>
      <c r="L44" s="249" t="s">
        <v>3</v>
      </c>
      <c r="M44" s="250"/>
      <c r="N44" s="251">
        <f>MIN(N33,N40)</f>
        <v>0</v>
      </c>
      <c r="O44" s="251"/>
      <c r="P44" s="251"/>
      <c r="Q44" s="52"/>
      <c r="R44" s="61"/>
      <c r="S44" s="62"/>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pans="1:256" ht="13.2" customHeight="1" x14ac:dyDescent="0.25">
      <c r="A45" s="20"/>
      <c r="B45" s="149"/>
      <c r="C45" s="149"/>
      <c r="D45" s="149"/>
      <c r="E45" s="149"/>
      <c r="F45" s="149"/>
      <c r="G45" s="149"/>
      <c r="H45" s="149"/>
      <c r="I45" s="149"/>
      <c r="J45" s="149"/>
      <c r="K45" s="149"/>
      <c r="L45" s="149"/>
      <c r="M45" s="149"/>
      <c r="N45" s="149"/>
      <c r="O45" s="149"/>
      <c r="P45" s="149"/>
      <c r="Q45" s="25"/>
      <c r="R45" s="10"/>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row>
    <row r="46" spans="1:256" ht="13.95" customHeight="1" x14ac:dyDescent="0.25">
      <c r="A46" s="20" t="s">
        <v>121</v>
      </c>
      <c r="B46" s="198" t="s">
        <v>122</v>
      </c>
      <c r="C46" s="198"/>
      <c r="D46" s="198"/>
      <c r="E46" s="198"/>
      <c r="F46" s="198"/>
      <c r="G46" s="198"/>
      <c r="H46" s="198"/>
      <c r="I46" s="198"/>
      <c r="J46" s="198"/>
      <c r="K46" s="198"/>
      <c r="L46" s="204" t="s">
        <v>3</v>
      </c>
      <c r="M46" s="215"/>
      <c r="N46" s="177">
        <f>MAX(MIN(N40,(N33-N13)),E7)</f>
        <v>0</v>
      </c>
      <c r="O46" s="178"/>
      <c r="P46" s="178"/>
      <c r="Q46" s="25"/>
      <c r="R46" s="10"/>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row>
    <row r="47" spans="1:256" ht="13.2" customHeight="1" x14ac:dyDescent="0.25">
      <c r="A47" s="42"/>
      <c r="B47" s="254"/>
      <c r="C47" s="254"/>
      <c r="D47" s="254"/>
      <c r="E47" s="254"/>
      <c r="F47" s="254"/>
      <c r="G47" s="254"/>
      <c r="H47" s="254"/>
      <c r="I47" s="254"/>
      <c r="J47" s="254"/>
      <c r="K47" s="254"/>
      <c r="L47" s="43"/>
      <c r="M47" s="43"/>
      <c r="N47" s="43"/>
      <c r="O47" s="43"/>
      <c r="P47" s="43"/>
      <c r="Q47" s="44"/>
      <c r="R47" s="10"/>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row>
    <row r="48" spans="1:256" ht="7.2" customHeight="1" x14ac:dyDescent="0.25">
      <c r="A48" s="21"/>
      <c r="B48" s="21"/>
      <c r="C48" s="21"/>
      <c r="D48" s="21"/>
      <c r="E48" s="27"/>
      <c r="F48" s="27"/>
      <c r="G48" s="27"/>
      <c r="H48" s="27"/>
      <c r="I48" s="27"/>
      <c r="J48" s="27"/>
      <c r="K48" s="27"/>
      <c r="L48" s="27"/>
      <c r="M48" s="27"/>
      <c r="N48" s="63"/>
      <c r="O48" s="63"/>
      <c r="P48" s="63"/>
      <c r="Q48" s="21"/>
      <c r="R48" s="10"/>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row>
    <row r="49" spans="1:256" ht="15" x14ac:dyDescent="0.25">
      <c r="A49" s="166" t="s">
        <v>30</v>
      </c>
      <c r="B49" s="242" t="s">
        <v>102</v>
      </c>
      <c r="C49" s="242"/>
      <c r="D49" s="242"/>
      <c r="E49" s="242"/>
      <c r="F49" s="242"/>
      <c r="G49" s="242"/>
      <c r="H49" s="242"/>
      <c r="I49" s="242"/>
      <c r="J49" s="242"/>
      <c r="K49" s="242"/>
      <c r="L49" s="242"/>
      <c r="M49" s="242"/>
      <c r="N49" s="59"/>
      <c r="O49" s="59"/>
      <c r="P49" s="59"/>
      <c r="Q49" s="64"/>
      <c r="R49" s="14"/>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row>
    <row r="50" spans="1:256" ht="15" x14ac:dyDescent="0.25">
      <c r="A50" s="20"/>
      <c r="B50" s="229" t="s">
        <v>101</v>
      </c>
      <c r="C50" s="229"/>
      <c r="D50" s="229"/>
      <c r="E50" s="229"/>
      <c r="F50" s="229"/>
      <c r="G50" s="229"/>
      <c r="H50" s="229"/>
      <c r="I50" s="229"/>
      <c r="J50" s="229"/>
      <c r="K50" s="229"/>
      <c r="L50" s="229"/>
      <c r="M50" s="156"/>
      <c r="N50" s="65"/>
      <c r="O50" s="65"/>
      <c r="P50" s="65"/>
      <c r="Q50" s="25"/>
      <c r="R50" s="14"/>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row>
    <row r="51" spans="1:256" ht="15" x14ac:dyDescent="0.25">
      <c r="A51" s="20"/>
      <c r="B51" s="229" t="s">
        <v>36</v>
      </c>
      <c r="C51" s="229"/>
      <c r="D51" s="229"/>
      <c r="E51" s="229"/>
      <c r="F51" s="229"/>
      <c r="G51" s="229"/>
      <c r="H51" s="229"/>
      <c r="I51" s="229"/>
      <c r="J51" s="229"/>
      <c r="K51" s="229"/>
      <c r="L51" s="229"/>
      <c r="M51" s="38"/>
      <c r="N51" s="255">
        <f>B40</f>
        <v>0</v>
      </c>
      <c r="O51" s="255"/>
      <c r="P51" s="255"/>
      <c r="Q51" s="25"/>
      <c r="R51" s="14"/>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c r="IV51" s="16"/>
    </row>
    <row r="52" spans="1:256" ht="15" x14ac:dyDescent="0.25">
      <c r="A52" s="20"/>
      <c r="B52" s="229" t="s">
        <v>69</v>
      </c>
      <c r="C52" s="229"/>
      <c r="D52" s="229"/>
      <c r="E52" s="229"/>
      <c r="F52" s="229"/>
      <c r="G52" s="229"/>
      <c r="H52" s="229"/>
      <c r="I52" s="229"/>
      <c r="J52" s="229"/>
      <c r="K52" s="229"/>
      <c r="L52" s="229"/>
      <c r="M52" s="38"/>
      <c r="N52" s="65"/>
      <c r="O52" s="65"/>
      <c r="P52" s="65"/>
      <c r="Q52" s="25"/>
      <c r="R52" s="14"/>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c r="IU52" s="16"/>
      <c r="IV52" s="16"/>
    </row>
    <row r="53" spans="1:256" ht="15" x14ac:dyDescent="0.25">
      <c r="A53" s="20"/>
      <c r="B53" s="229" t="s">
        <v>70</v>
      </c>
      <c r="C53" s="229"/>
      <c r="D53" s="229"/>
      <c r="E53" s="229"/>
      <c r="F53" s="229"/>
      <c r="G53" s="229"/>
      <c r="H53" s="229"/>
      <c r="I53" s="229"/>
      <c r="J53" s="229"/>
      <c r="K53" s="229"/>
      <c r="L53" s="229"/>
      <c r="M53" s="38"/>
      <c r="N53" s="237"/>
      <c r="O53" s="237"/>
      <c r="P53" s="237"/>
      <c r="Q53" s="25"/>
      <c r="R53" s="14"/>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c r="IU53" s="16"/>
      <c r="IV53" s="16"/>
    </row>
    <row r="54" spans="1:256" ht="15" x14ac:dyDescent="0.25">
      <c r="A54" s="20"/>
      <c r="B54" s="229" t="s">
        <v>38</v>
      </c>
      <c r="C54" s="229"/>
      <c r="D54" s="229"/>
      <c r="E54" s="229"/>
      <c r="F54" s="229"/>
      <c r="G54" s="229"/>
      <c r="H54" s="229"/>
      <c r="I54" s="229"/>
      <c r="J54" s="229"/>
      <c r="K54" s="38"/>
      <c r="L54" s="38"/>
      <c r="M54" s="38"/>
      <c r="N54" s="201"/>
      <c r="O54" s="201"/>
      <c r="P54" s="201"/>
      <c r="Q54" s="25"/>
      <c r="R54" s="14"/>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c r="IU54" s="16"/>
      <c r="IV54" s="16"/>
    </row>
    <row r="55" spans="1:256" ht="15" x14ac:dyDescent="0.25">
      <c r="A55" s="20"/>
      <c r="B55" s="229" t="s">
        <v>39</v>
      </c>
      <c r="C55" s="229"/>
      <c r="D55" s="229"/>
      <c r="E55" s="229"/>
      <c r="F55" s="229"/>
      <c r="G55" s="229"/>
      <c r="H55" s="229"/>
      <c r="I55" s="229"/>
      <c r="J55" s="229"/>
      <c r="K55" s="229" t="s">
        <v>37</v>
      </c>
      <c r="L55" s="229"/>
      <c r="M55" s="38"/>
      <c r="N55" s="255">
        <f>(N51-N53+N54)</f>
        <v>0</v>
      </c>
      <c r="O55" s="255"/>
      <c r="P55" s="255"/>
      <c r="Q55" s="25"/>
      <c r="R55" s="14"/>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row>
    <row r="56" spans="1:256" ht="6" customHeight="1" x14ac:dyDescent="0.25">
      <c r="A56" s="42"/>
      <c r="B56" s="43"/>
      <c r="C56" s="43"/>
      <c r="D56" s="43"/>
      <c r="E56" s="43"/>
      <c r="F56" s="43"/>
      <c r="G56" s="43"/>
      <c r="H56" s="43"/>
      <c r="I56" s="43"/>
      <c r="J56" s="43"/>
      <c r="K56" s="43"/>
      <c r="L56" s="43"/>
      <c r="M56" s="43"/>
      <c r="N56" s="43"/>
      <c r="O56" s="43"/>
      <c r="P56" s="43"/>
      <c r="Q56" s="44"/>
      <c r="R56" s="10"/>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row>
    <row r="57" spans="1:256" ht="7.95" customHeight="1" x14ac:dyDescent="0.25">
      <c r="A57" s="21"/>
      <c r="B57" s="21"/>
      <c r="C57" s="21"/>
      <c r="D57" s="21"/>
      <c r="E57" s="21"/>
      <c r="F57" s="21"/>
      <c r="G57" s="21"/>
      <c r="H57" s="21"/>
      <c r="I57" s="21"/>
      <c r="J57" s="21"/>
      <c r="K57" s="21"/>
      <c r="L57" s="21"/>
      <c r="M57" s="21"/>
      <c r="N57" s="21"/>
      <c r="O57" s="21"/>
      <c r="P57" s="21"/>
      <c r="Q57" s="21"/>
      <c r="R57" s="10"/>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row>
    <row r="58" spans="1:256" ht="15" x14ac:dyDescent="0.25">
      <c r="A58" s="66" t="s">
        <v>136</v>
      </c>
      <c r="B58" s="67"/>
      <c r="C58" s="67"/>
      <c r="D58" s="67"/>
      <c r="E58" s="67"/>
      <c r="F58" s="67"/>
      <c r="G58" s="60"/>
      <c r="H58" s="60"/>
      <c r="I58" s="60"/>
      <c r="J58" s="60"/>
      <c r="K58" s="60"/>
      <c r="L58" s="60"/>
      <c r="M58" s="60"/>
      <c r="N58" s="60"/>
      <c r="O58" s="60"/>
      <c r="P58" s="60"/>
      <c r="Q58" s="52"/>
      <c r="R58" s="14"/>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row>
    <row r="59" spans="1:256" ht="15" x14ac:dyDescent="0.25">
      <c r="A59" s="20"/>
      <c r="B59" s="256"/>
      <c r="C59" s="256"/>
      <c r="D59" s="256"/>
      <c r="E59" s="22" t="s">
        <v>19</v>
      </c>
      <c r="F59" s="255">
        <f>SUM(N55)</f>
        <v>0</v>
      </c>
      <c r="G59" s="255"/>
      <c r="H59" s="255"/>
      <c r="I59" s="40" t="s">
        <v>20</v>
      </c>
      <c r="J59" s="30">
        <v>1000</v>
      </c>
      <c r="K59" s="31"/>
      <c r="L59" s="204" t="s">
        <v>3</v>
      </c>
      <c r="M59" s="257"/>
      <c r="N59" s="239" t="e">
        <f>(B59/F59*1000)</f>
        <v>#DIV/0!</v>
      </c>
      <c r="O59" s="239"/>
      <c r="P59" s="239"/>
      <c r="Q59" s="25"/>
      <c r="R59" s="14"/>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row>
    <row r="60" spans="1:256" x14ac:dyDescent="0.25">
      <c r="A60" s="32"/>
      <c r="B60" s="208" t="s">
        <v>21</v>
      </c>
      <c r="C60" s="208"/>
      <c r="D60" s="208"/>
      <c r="E60" s="26"/>
      <c r="F60" s="207" t="s">
        <v>135</v>
      </c>
      <c r="G60" s="207"/>
      <c r="H60" s="207"/>
      <c r="I60" s="26"/>
      <c r="J60" s="26"/>
      <c r="K60" s="26"/>
      <c r="L60" s="26"/>
      <c r="M60" s="33"/>
      <c r="N60" s="33"/>
      <c r="O60" s="33"/>
      <c r="P60" s="33"/>
      <c r="Q60" s="46"/>
      <c r="R60" s="34"/>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c r="GU60" s="36"/>
      <c r="GV60" s="36"/>
      <c r="GW60" s="36"/>
      <c r="GX60" s="36"/>
      <c r="GY60" s="36"/>
      <c r="GZ60" s="36"/>
      <c r="HA60" s="36"/>
      <c r="HB60" s="36"/>
      <c r="HC60" s="36"/>
      <c r="HD60" s="36"/>
      <c r="HE60" s="36"/>
      <c r="HF60" s="36"/>
      <c r="HG60" s="36"/>
      <c r="HH60" s="36"/>
      <c r="HI60" s="36"/>
      <c r="HJ60" s="36"/>
      <c r="HK60" s="36"/>
      <c r="HL60" s="36"/>
      <c r="HM60" s="36"/>
      <c r="HN60" s="36"/>
      <c r="HO60" s="36"/>
      <c r="HP60" s="36"/>
      <c r="HQ60" s="36"/>
      <c r="HR60" s="36"/>
      <c r="HS60" s="36"/>
      <c r="HT60" s="36"/>
      <c r="HU60" s="36"/>
      <c r="HV60" s="36"/>
      <c r="HW60" s="36"/>
      <c r="HX60" s="36"/>
      <c r="HY60" s="36"/>
      <c r="HZ60" s="36"/>
      <c r="IA60" s="36"/>
      <c r="IB60" s="36"/>
      <c r="IC60" s="36"/>
      <c r="ID60" s="36"/>
      <c r="IE60" s="36"/>
      <c r="IF60" s="36"/>
      <c r="IG60" s="36"/>
      <c r="IH60" s="36"/>
      <c r="II60" s="36"/>
      <c r="IJ60" s="36"/>
      <c r="IK60" s="36"/>
      <c r="IL60" s="36"/>
      <c r="IM60" s="36"/>
      <c r="IN60" s="36"/>
      <c r="IO60" s="36"/>
      <c r="IP60" s="36"/>
      <c r="IQ60" s="36"/>
      <c r="IR60" s="36"/>
      <c r="IS60" s="36"/>
      <c r="IT60" s="36"/>
      <c r="IU60" s="36"/>
      <c r="IV60" s="36"/>
    </row>
    <row r="61" spans="1:256" ht="15" x14ac:dyDescent="0.25">
      <c r="A61" s="69" t="s">
        <v>137</v>
      </c>
      <c r="B61" s="55"/>
      <c r="C61" s="55"/>
      <c r="D61" s="55"/>
      <c r="E61" s="55"/>
      <c r="F61" s="55"/>
      <c r="G61" s="21"/>
      <c r="H61" s="21"/>
      <c r="I61" s="21"/>
      <c r="J61" s="21"/>
      <c r="K61" s="21"/>
      <c r="L61" s="21"/>
      <c r="M61" s="21"/>
      <c r="N61" s="21"/>
      <c r="O61" s="21"/>
      <c r="P61" s="21"/>
      <c r="Q61" s="25"/>
      <c r="R61" s="14"/>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row>
    <row r="62" spans="1:256" ht="13.8" hidden="1" x14ac:dyDescent="0.25">
      <c r="A62" s="68"/>
      <c r="B62" s="38"/>
      <c r="C62" s="38"/>
      <c r="D62" s="38"/>
      <c r="E62" s="38"/>
      <c r="F62" s="38"/>
      <c r="G62" s="38"/>
      <c r="H62" s="38"/>
      <c r="I62" s="38"/>
      <c r="J62" s="38"/>
      <c r="K62" s="38"/>
      <c r="L62" s="38"/>
      <c r="M62" s="38"/>
      <c r="N62" s="38"/>
      <c r="O62" s="38"/>
      <c r="P62" s="21"/>
      <c r="Q62" s="25"/>
      <c r="R62" s="10"/>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row>
    <row r="63" spans="1:256" ht="15" x14ac:dyDescent="0.25">
      <c r="A63" s="20"/>
      <c r="B63" s="256"/>
      <c r="C63" s="256"/>
      <c r="D63" s="256"/>
      <c r="E63" s="22" t="s">
        <v>120</v>
      </c>
      <c r="F63" s="255">
        <f>SUM(N55)</f>
        <v>0</v>
      </c>
      <c r="G63" s="255"/>
      <c r="H63" s="255"/>
      <c r="I63" s="40" t="s">
        <v>20</v>
      </c>
      <c r="J63" s="30">
        <v>1000</v>
      </c>
      <c r="K63" s="31"/>
      <c r="L63" s="204" t="s">
        <v>3</v>
      </c>
      <c r="M63" s="257"/>
      <c r="N63" s="239" t="e">
        <f>(B63/F63*1000)</f>
        <v>#DIV/0!</v>
      </c>
      <c r="O63" s="239"/>
      <c r="P63" s="239"/>
      <c r="Q63" s="25"/>
      <c r="R63" s="14"/>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row>
    <row r="64" spans="1:256" x14ac:dyDescent="0.25">
      <c r="A64" s="56"/>
      <c r="B64" s="174" t="s">
        <v>21</v>
      </c>
      <c r="C64" s="174"/>
      <c r="D64" s="174"/>
      <c r="E64" s="70"/>
      <c r="F64" s="252" t="s">
        <v>135</v>
      </c>
      <c r="G64" s="252"/>
      <c r="H64" s="252"/>
      <c r="I64" s="70"/>
      <c r="J64" s="70"/>
      <c r="K64" s="70"/>
      <c r="L64" s="70"/>
      <c r="M64" s="57"/>
      <c r="N64" s="57"/>
      <c r="O64" s="57"/>
      <c r="P64" s="57"/>
      <c r="Q64" s="58"/>
      <c r="R64" s="34"/>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c r="GU64" s="36"/>
      <c r="GV64" s="36"/>
      <c r="GW64" s="36"/>
      <c r="GX64" s="36"/>
      <c r="GY64" s="36"/>
      <c r="GZ64" s="36"/>
      <c r="HA64" s="36"/>
      <c r="HB64" s="36"/>
      <c r="HC64" s="36"/>
      <c r="HD64" s="36"/>
      <c r="HE64" s="36"/>
      <c r="HF64" s="36"/>
      <c r="HG64" s="36"/>
      <c r="HH64" s="36"/>
      <c r="HI64" s="36"/>
      <c r="HJ64" s="36"/>
      <c r="HK64" s="36"/>
      <c r="HL64" s="36"/>
      <c r="HM64" s="36"/>
      <c r="HN64" s="36"/>
      <c r="HO64" s="36"/>
      <c r="HP64" s="36"/>
      <c r="HQ64" s="36"/>
      <c r="HR64" s="36"/>
      <c r="HS64" s="36"/>
      <c r="HT64" s="36"/>
      <c r="HU64" s="36"/>
      <c r="HV64" s="36"/>
      <c r="HW64" s="36"/>
      <c r="HX64" s="36"/>
      <c r="HY64" s="36"/>
      <c r="HZ64" s="36"/>
      <c r="IA64" s="36"/>
      <c r="IB64" s="36"/>
      <c r="IC64" s="36"/>
      <c r="ID64" s="36"/>
      <c r="IE64" s="36"/>
      <c r="IF64" s="36"/>
      <c r="IG64" s="36"/>
      <c r="IH64" s="36"/>
      <c r="II64" s="36"/>
      <c r="IJ64" s="36"/>
      <c r="IK64" s="36"/>
      <c r="IL64" s="36"/>
      <c r="IM64" s="36"/>
      <c r="IN64" s="36"/>
      <c r="IO64" s="36"/>
      <c r="IP64" s="36"/>
      <c r="IQ64" s="36"/>
      <c r="IR64" s="36"/>
      <c r="IS64" s="36"/>
      <c r="IT64" s="36"/>
      <c r="IU64" s="36"/>
      <c r="IV64" s="36"/>
    </row>
    <row r="65" spans="1:256" x14ac:dyDescent="0.25">
      <c r="A65" s="71"/>
      <c r="B65" s="304" t="s">
        <v>97</v>
      </c>
      <c r="C65" s="304"/>
      <c r="D65" s="71"/>
      <c r="E65" s="71"/>
      <c r="F65" s="71"/>
      <c r="G65" s="71"/>
      <c r="H65" s="71"/>
      <c r="I65" s="71"/>
      <c r="J65" s="71"/>
      <c r="K65" s="71"/>
      <c r="L65" s="71"/>
      <c r="M65" s="71"/>
      <c r="N65" s="71"/>
      <c r="O65" s="71"/>
      <c r="P65" s="71" t="s">
        <v>52</v>
      </c>
      <c r="Q65" s="71"/>
      <c r="R65" s="1"/>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row>
    <row r="66" spans="1:256" ht="6.6" customHeight="1" x14ac:dyDescent="0.25">
      <c r="A66" s="268"/>
      <c r="B66" s="268"/>
      <c r="C66" s="268"/>
      <c r="D66" s="268"/>
      <c r="E66" s="268"/>
      <c r="F66" s="268"/>
      <c r="G66" s="268"/>
      <c r="H66" s="268"/>
      <c r="I66" s="268"/>
      <c r="J66" s="268"/>
      <c r="K66" s="268"/>
      <c r="L66" s="268"/>
      <c r="M66" s="268"/>
      <c r="N66" s="268"/>
      <c r="O66" s="268"/>
      <c r="P66" s="268"/>
      <c r="Q66" s="268"/>
      <c r="R66" s="1"/>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row>
    <row r="67" spans="1:256" ht="24" customHeight="1" x14ac:dyDescent="0.3">
      <c r="A67" s="189" t="s">
        <v>16</v>
      </c>
      <c r="B67" s="189"/>
      <c r="C67" s="189"/>
      <c r="D67" s="269">
        <f>(D3)</f>
        <v>0</v>
      </c>
      <c r="E67" s="269"/>
      <c r="F67" s="269"/>
      <c r="G67" s="270"/>
      <c r="H67" s="270"/>
      <c r="I67" s="4"/>
      <c r="J67" s="72">
        <f>(J3)</f>
        <v>0</v>
      </c>
      <c r="K67" s="271" t="s">
        <v>33</v>
      </c>
      <c r="L67" s="194"/>
      <c r="M67" s="194"/>
      <c r="N67" s="73" t="str">
        <f>(N3)</f>
        <v/>
      </c>
      <c r="O67" s="272" t="s">
        <v>34</v>
      </c>
      <c r="P67" s="196"/>
      <c r="Q67" s="6"/>
      <c r="R67" s="7"/>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pans="1:256" ht="13.8" x14ac:dyDescent="0.25">
      <c r="A68" s="273"/>
      <c r="B68" s="273"/>
      <c r="C68" s="273"/>
      <c r="D68" s="273"/>
      <c r="E68" s="273"/>
      <c r="F68" s="273"/>
      <c r="G68" s="273"/>
      <c r="H68" s="273"/>
      <c r="I68" s="273"/>
      <c r="J68" s="273"/>
      <c r="K68" s="273"/>
      <c r="L68" s="273"/>
      <c r="M68" s="273"/>
      <c r="N68" s="273"/>
      <c r="O68" s="273"/>
      <c r="P68" s="273"/>
      <c r="Q68" s="273"/>
      <c r="R68" s="10"/>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c r="IH68" s="12"/>
      <c r="II68" s="12"/>
      <c r="IJ68" s="12"/>
      <c r="IK68" s="12"/>
      <c r="IL68" s="12"/>
      <c r="IM68" s="12"/>
      <c r="IN68" s="12"/>
      <c r="IO68" s="12"/>
      <c r="IP68" s="12"/>
      <c r="IQ68" s="12"/>
      <c r="IR68" s="12"/>
      <c r="IS68" s="12"/>
      <c r="IT68" s="12"/>
      <c r="IU68" s="12"/>
      <c r="IV68" s="12"/>
    </row>
    <row r="69" spans="1:256" ht="17.399999999999999" x14ac:dyDescent="0.3">
      <c r="A69" s="258" t="s">
        <v>22</v>
      </c>
      <c r="B69" s="259"/>
      <c r="C69" s="259"/>
      <c r="D69" s="260" t="s">
        <v>75</v>
      </c>
      <c r="E69" s="261"/>
      <c r="F69" s="261"/>
      <c r="G69" s="261"/>
      <c r="H69" s="262"/>
      <c r="I69" s="74"/>
      <c r="J69" s="74"/>
      <c r="K69" s="75"/>
      <c r="L69" s="76"/>
      <c r="M69" s="77"/>
      <c r="N69" s="78"/>
      <c r="O69" s="79"/>
      <c r="P69" s="80"/>
      <c r="Q69" s="81"/>
      <c r="R69" s="7"/>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row>
    <row r="70" spans="1:256" ht="1.2" customHeight="1" x14ac:dyDescent="0.25">
      <c r="A70" s="82"/>
      <c r="B70" s="9"/>
      <c r="C70" s="9"/>
      <c r="D70" s="9"/>
      <c r="E70" s="9"/>
      <c r="F70" s="9"/>
      <c r="G70" s="9"/>
      <c r="H70" s="9"/>
      <c r="I70" s="9"/>
      <c r="J70" s="9"/>
      <c r="K70" s="9"/>
      <c r="L70" s="9"/>
      <c r="M70" s="9"/>
      <c r="N70" s="9"/>
      <c r="O70" s="9"/>
      <c r="P70" s="9"/>
      <c r="Q70" s="83"/>
      <c r="R70" s="10"/>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row>
    <row r="71" spans="1:256" ht="18" customHeight="1" x14ac:dyDescent="0.35">
      <c r="A71" s="197" t="s">
        <v>29</v>
      </c>
      <c r="B71" s="198"/>
      <c r="C71" s="198"/>
      <c r="D71" s="198"/>
      <c r="E71" s="198"/>
      <c r="F71" s="198"/>
      <c r="G71" s="198"/>
      <c r="H71" s="198"/>
      <c r="I71" s="198"/>
      <c r="J71" s="198"/>
      <c r="K71" s="198"/>
      <c r="L71" s="199" t="s">
        <v>76</v>
      </c>
      <c r="M71" s="199"/>
      <c r="N71" s="199"/>
      <c r="O71" s="84"/>
      <c r="P71" s="84"/>
      <c r="Q71" s="85"/>
      <c r="R71" s="86"/>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row>
    <row r="72" spans="1:256" ht="1.95" customHeight="1" x14ac:dyDescent="0.25">
      <c r="A72" s="263"/>
      <c r="B72" s="264"/>
      <c r="C72" s="264"/>
      <c r="D72" s="264"/>
      <c r="E72" s="264"/>
      <c r="F72" s="264"/>
      <c r="G72" s="264"/>
      <c r="H72" s="264"/>
      <c r="I72" s="264"/>
      <c r="J72" s="264"/>
      <c r="K72" s="264"/>
      <c r="L72" s="264"/>
      <c r="M72" s="264"/>
      <c r="N72" s="264"/>
      <c r="O72" s="264"/>
      <c r="P72" s="264"/>
      <c r="Q72" s="265"/>
      <c r="R72" s="10"/>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row>
    <row r="73" spans="1:256" ht="18" x14ac:dyDescent="0.35">
      <c r="A73" s="197" t="s">
        <v>32</v>
      </c>
      <c r="B73" s="215"/>
      <c r="C73" s="215"/>
      <c r="D73" s="215"/>
      <c r="E73" s="215"/>
      <c r="F73" s="215"/>
      <c r="G73" s="215"/>
      <c r="H73" s="215"/>
      <c r="I73" s="215"/>
      <c r="J73" s="215"/>
      <c r="K73" s="215"/>
      <c r="L73" s="284" t="s">
        <v>79</v>
      </c>
      <c r="M73" s="284"/>
      <c r="N73" s="284"/>
      <c r="O73" s="284"/>
      <c r="P73" s="87"/>
      <c r="Q73" s="85"/>
      <c r="R73" s="86"/>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row>
    <row r="74" spans="1:256" ht="1.95" customHeight="1" x14ac:dyDescent="0.25">
      <c r="A74" s="82"/>
      <c r="B74" s="9"/>
      <c r="C74" s="9"/>
      <c r="D74" s="9"/>
      <c r="E74" s="9"/>
      <c r="F74" s="9"/>
      <c r="G74" s="9"/>
      <c r="H74" s="9"/>
      <c r="I74" s="9"/>
      <c r="J74" s="9"/>
      <c r="K74" s="9"/>
      <c r="L74" s="9"/>
      <c r="M74" s="9"/>
      <c r="N74" s="9"/>
      <c r="O74" s="9"/>
      <c r="P74" s="9"/>
      <c r="Q74" s="83"/>
      <c r="R74" s="10"/>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c r="IV74" s="12"/>
    </row>
    <row r="75" spans="1:256" ht="17.399999999999999" x14ac:dyDescent="0.3">
      <c r="A75" s="280" t="s">
        <v>41</v>
      </c>
      <c r="B75" s="281"/>
      <c r="C75" s="281"/>
      <c r="D75" s="281"/>
      <c r="E75" s="281"/>
      <c r="F75" s="285"/>
      <c r="G75" s="285"/>
      <c r="H75" s="285"/>
      <c r="I75" s="24"/>
      <c r="J75" s="233" t="s">
        <v>59</v>
      </c>
      <c r="K75" s="233"/>
      <c r="L75" s="233"/>
      <c r="M75" s="233"/>
      <c r="N75" s="266" t="e">
        <f>H79/E79</f>
        <v>#DIV/0!</v>
      </c>
      <c r="O75" s="267"/>
      <c r="P75" s="267"/>
      <c r="Q75" s="88"/>
      <c r="R75" s="7"/>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row>
    <row r="76" spans="1:256" ht="1.95" customHeight="1" x14ac:dyDescent="0.25">
      <c r="A76" s="89"/>
      <c r="B76" s="90"/>
      <c r="C76" s="90"/>
      <c r="D76" s="90"/>
      <c r="E76" s="90"/>
      <c r="F76" s="90"/>
      <c r="G76" s="90"/>
      <c r="H76" s="90"/>
      <c r="I76" s="90"/>
      <c r="J76" s="90"/>
      <c r="K76" s="90"/>
      <c r="L76" s="90"/>
      <c r="M76" s="90"/>
      <c r="N76" s="90"/>
      <c r="O76" s="90"/>
      <c r="P76" s="90"/>
      <c r="Q76" s="91"/>
      <c r="R76" s="10"/>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c r="HZ76" s="12"/>
      <c r="IA76" s="12"/>
      <c r="IB76" s="12"/>
      <c r="IC76" s="12"/>
      <c r="ID76" s="12"/>
      <c r="IE76" s="12"/>
      <c r="IF76" s="12"/>
      <c r="IG76" s="12"/>
      <c r="IH76" s="12"/>
      <c r="II76" s="12"/>
      <c r="IJ76" s="12"/>
      <c r="IK76" s="12"/>
      <c r="IL76" s="12"/>
      <c r="IM76" s="12"/>
      <c r="IN76" s="12"/>
      <c r="IO76" s="12"/>
      <c r="IP76" s="12"/>
      <c r="IQ76" s="12"/>
      <c r="IR76" s="12"/>
      <c r="IS76" s="12"/>
      <c r="IT76" s="12"/>
      <c r="IU76" s="12"/>
      <c r="IV76" s="12"/>
    </row>
    <row r="77" spans="1:256" ht="7.2" customHeight="1" x14ac:dyDescent="0.25">
      <c r="A77" s="21"/>
      <c r="B77" s="21"/>
      <c r="C77" s="21"/>
      <c r="D77" s="21"/>
      <c r="E77" s="21"/>
      <c r="F77" s="21"/>
      <c r="G77" s="21"/>
      <c r="H77" s="21"/>
      <c r="I77" s="21"/>
      <c r="J77" s="21"/>
      <c r="K77" s="21"/>
      <c r="L77" s="21"/>
      <c r="M77" s="21"/>
      <c r="N77" s="21"/>
      <c r="O77" s="21"/>
      <c r="P77" s="21"/>
      <c r="Q77" s="21"/>
      <c r="R77" s="14"/>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c r="IS77" s="16"/>
      <c r="IT77" s="16"/>
      <c r="IU77" s="16"/>
      <c r="IV77" s="16"/>
    </row>
    <row r="78" spans="1:256" ht="16.2" customHeight="1" x14ac:dyDescent="0.25">
      <c r="A78" s="13" t="s">
        <v>14</v>
      </c>
      <c r="B78" s="210" t="s">
        <v>80</v>
      </c>
      <c r="C78" s="210"/>
      <c r="D78" s="210"/>
      <c r="E78" s="210"/>
      <c r="F78" s="210"/>
      <c r="G78" s="210"/>
      <c r="H78" s="210"/>
      <c r="I78" s="210"/>
      <c r="J78" s="210"/>
      <c r="K78" s="210"/>
      <c r="L78" s="210"/>
      <c r="M78" s="210"/>
      <c r="N78" s="210"/>
      <c r="O78" s="210"/>
      <c r="P78" s="210"/>
      <c r="Q78" s="211"/>
      <c r="R78" s="14"/>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c r="IU78" s="16"/>
      <c r="IV78" s="16"/>
    </row>
    <row r="79" spans="1:256" ht="15" x14ac:dyDescent="0.25">
      <c r="A79" s="20"/>
      <c r="B79" s="122" t="s">
        <v>0</v>
      </c>
      <c r="C79" s="119"/>
      <c r="D79" s="21"/>
      <c r="E79" s="256"/>
      <c r="F79" s="256"/>
      <c r="G79" s="22" t="s">
        <v>51</v>
      </c>
      <c r="H79" s="282"/>
      <c r="I79" s="282"/>
      <c r="J79" s="282"/>
      <c r="K79" s="283"/>
      <c r="L79" s="204" t="s">
        <v>3</v>
      </c>
      <c r="M79" s="215"/>
      <c r="N79" s="279">
        <f>E79+H79</f>
        <v>0</v>
      </c>
      <c r="O79" s="279"/>
      <c r="P79" s="279"/>
      <c r="Q79" s="25"/>
      <c r="R79" s="14"/>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c r="IU79" s="16"/>
      <c r="IV79" s="16"/>
    </row>
    <row r="80" spans="1:256" ht="15" x14ac:dyDescent="0.25">
      <c r="A80" s="20"/>
      <c r="B80" s="21"/>
      <c r="C80" s="26"/>
      <c r="D80" s="21"/>
      <c r="E80" s="216" t="s">
        <v>56</v>
      </c>
      <c r="F80" s="216"/>
      <c r="G80" s="27"/>
      <c r="H80" s="274" t="s">
        <v>60</v>
      </c>
      <c r="I80" s="274"/>
      <c r="J80" s="274"/>
      <c r="K80" s="275"/>
      <c r="L80" s="28"/>
      <c r="M80" s="27"/>
      <c r="N80" s="29"/>
      <c r="O80" s="29"/>
      <c r="P80" s="29"/>
      <c r="Q80" s="25"/>
      <c r="R80" s="14"/>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c r="IU80" s="16"/>
      <c r="IV80" s="16"/>
    </row>
    <row r="81" spans="1:256" ht="15" x14ac:dyDescent="0.25">
      <c r="A81" s="20"/>
      <c r="B81" s="21" t="s">
        <v>0</v>
      </c>
      <c r="C81" s="95">
        <f>C79</f>
        <v>0</v>
      </c>
      <c r="D81" s="21"/>
      <c r="E81" s="276">
        <f>E79</f>
        <v>0</v>
      </c>
      <c r="F81" s="276"/>
      <c r="G81" s="22" t="s">
        <v>20</v>
      </c>
      <c r="H81" s="277"/>
      <c r="I81" s="277"/>
      <c r="J81" s="277"/>
      <c r="K81" s="278"/>
      <c r="L81" s="204" t="s">
        <v>3</v>
      </c>
      <c r="M81" s="215"/>
      <c r="N81" s="279">
        <f>E81*(100%+H81)</f>
        <v>0</v>
      </c>
      <c r="O81" s="279"/>
      <c r="P81" s="279"/>
      <c r="Q81" s="25"/>
      <c r="R81" s="14"/>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c r="IS81" s="16"/>
      <c r="IT81" s="16"/>
      <c r="IU81" s="16"/>
      <c r="IV81" s="16"/>
    </row>
    <row r="82" spans="1:256" ht="11.4" customHeight="1" x14ac:dyDescent="0.25">
      <c r="A82" s="20"/>
      <c r="B82" s="21"/>
      <c r="C82" s="26"/>
      <c r="D82" s="21"/>
      <c r="E82" s="216" t="s">
        <v>56</v>
      </c>
      <c r="F82" s="216"/>
      <c r="G82" s="27"/>
      <c r="H82" s="274" t="s">
        <v>95</v>
      </c>
      <c r="I82" s="274"/>
      <c r="J82" s="274"/>
      <c r="K82" s="275"/>
      <c r="L82" s="28"/>
      <c r="M82" s="27"/>
      <c r="N82" s="29"/>
      <c r="O82" s="29"/>
      <c r="P82" s="29"/>
      <c r="Q82" s="25"/>
      <c r="R82" s="14"/>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c r="IS82" s="16"/>
      <c r="IT82" s="16"/>
      <c r="IU82" s="16"/>
      <c r="IV82" s="16"/>
    </row>
    <row r="83" spans="1:256" ht="15" x14ac:dyDescent="0.25">
      <c r="A83" s="20" t="s">
        <v>18</v>
      </c>
      <c r="B83" s="229" t="s">
        <v>103</v>
      </c>
      <c r="C83" s="229"/>
      <c r="D83" s="229"/>
      <c r="E83" s="229"/>
      <c r="F83" s="229"/>
      <c r="G83" s="229"/>
      <c r="H83" s="229"/>
      <c r="I83" s="229"/>
      <c r="J83" s="229"/>
      <c r="K83" s="229"/>
      <c r="L83" s="204" t="s">
        <v>3</v>
      </c>
      <c r="M83" s="215"/>
      <c r="N83" s="286">
        <f>N10</f>
        <v>0</v>
      </c>
      <c r="O83" s="287"/>
      <c r="P83" s="287"/>
      <c r="Q83" s="25"/>
      <c r="R83" s="14"/>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c r="IS83" s="16"/>
      <c r="IT83" s="16"/>
      <c r="IU83" s="16"/>
      <c r="IV83" s="16"/>
    </row>
    <row r="84" spans="1:256" ht="15" x14ac:dyDescent="0.25">
      <c r="A84" s="20" t="s">
        <v>24</v>
      </c>
      <c r="B84" s="229" t="s">
        <v>104</v>
      </c>
      <c r="C84" s="229"/>
      <c r="D84" s="229"/>
      <c r="E84" s="229"/>
      <c r="F84" s="229"/>
      <c r="G84" s="229"/>
      <c r="H84" s="229"/>
      <c r="I84" s="229"/>
      <c r="J84" s="229"/>
      <c r="K84" s="156"/>
      <c r="L84" s="204" t="s">
        <v>3</v>
      </c>
      <c r="M84" s="215"/>
      <c r="N84" s="279">
        <f>N13</f>
        <v>0</v>
      </c>
      <c r="O84" s="279"/>
      <c r="P84" s="279"/>
      <c r="Q84" s="25"/>
      <c r="R84" s="14"/>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c r="IS84" s="16"/>
      <c r="IT84" s="16"/>
      <c r="IU84" s="16"/>
      <c r="IV84" s="16"/>
    </row>
    <row r="85" spans="1:256" ht="4.95" customHeight="1" x14ac:dyDescent="0.25">
      <c r="A85" s="20"/>
      <c r="B85" s="163"/>
      <c r="C85" s="163"/>
      <c r="D85" s="163"/>
      <c r="E85" s="158"/>
      <c r="F85" s="158"/>
      <c r="G85" s="158"/>
      <c r="H85" s="158"/>
      <c r="I85" s="158"/>
      <c r="J85" s="158"/>
      <c r="K85" s="158"/>
      <c r="L85" s="27"/>
      <c r="M85" s="27"/>
      <c r="N85" s="92"/>
      <c r="O85" s="92"/>
      <c r="P85" s="92"/>
      <c r="Q85" s="25"/>
      <c r="R85" s="10"/>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c r="HS85" s="12"/>
      <c r="HT85" s="12"/>
      <c r="HU85" s="12"/>
      <c r="HV85" s="12"/>
      <c r="HW85" s="12"/>
      <c r="HX85" s="12"/>
      <c r="HY85" s="12"/>
      <c r="HZ85" s="12"/>
      <c r="IA85" s="12"/>
      <c r="IB85" s="12"/>
      <c r="IC85" s="12"/>
      <c r="ID85" s="12"/>
      <c r="IE85" s="12"/>
      <c r="IF85" s="12"/>
      <c r="IG85" s="12"/>
      <c r="IH85" s="12"/>
      <c r="II85" s="12"/>
      <c r="IJ85" s="12"/>
      <c r="IK85" s="12"/>
      <c r="IL85" s="12"/>
      <c r="IM85" s="12"/>
      <c r="IN85" s="12"/>
      <c r="IO85" s="12"/>
      <c r="IP85" s="12"/>
      <c r="IQ85" s="12"/>
      <c r="IR85" s="12"/>
      <c r="IS85" s="12"/>
      <c r="IT85" s="12"/>
      <c r="IU85" s="12"/>
      <c r="IV85" s="12"/>
    </row>
    <row r="86" spans="1:256" ht="15" x14ac:dyDescent="0.25">
      <c r="A86" s="20" t="s">
        <v>5</v>
      </c>
      <c r="B86" s="229" t="s">
        <v>105</v>
      </c>
      <c r="C86" s="229"/>
      <c r="D86" s="229"/>
      <c r="E86" s="229"/>
      <c r="F86" s="229"/>
      <c r="G86" s="229"/>
      <c r="H86" s="229"/>
      <c r="I86" s="229"/>
      <c r="J86" s="229"/>
      <c r="K86" s="156"/>
      <c r="L86" s="204" t="s">
        <v>3</v>
      </c>
      <c r="M86" s="215"/>
      <c r="N86" s="279">
        <f>(N19)</f>
        <v>0</v>
      </c>
      <c r="O86" s="279"/>
      <c r="P86" s="279"/>
      <c r="Q86" s="25"/>
      <c r="R86" s="14"/>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c r="IS86" s="16"/>
      <c r="IT86" s="16"/>
      <c r="IU86" s="16"/>
      <c r="IV86" s="16"/>
    </row>
    <row r="87" spans="1:256" ht="3" customHeight="1" x14ac:dyDescent="0.25">
      <c r="A87" s="20"/>
      <c r="B87" s="163"/>
      <c r="C87" s="163"/>
      <c r="D87" s="163"/>
      <c r="E87" s="158"/>
      <c r="F87" s="158"/>
      <c r="G87" s="158"/>
      <c r="H87" s="158"/>
      <c r="I87" s="158"/>
      <c r="J87" s="158"/>
      <c r="K87" s="158"/>
      <c r="L87" s="27"/>
      <c r="M87" s="27"/>
      <c r="N87" s="92"/>
      <c r="O87" s="92"/>
      <c r="P87" s="92"/>
      <c r="Q87" s="25"/>
      <c r="R87" s="10"/>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row>
    <row r="88" spans="1:256" ht="13.8" x14ac:dyDescent="0.25">
      <c r="A88" s="20" t="s">
        <v>71</v>
      </c>
      <c r="B88" s="229" t="s">
        <v>107</v>
      </c>
      <c r="C88" s="229"/>
      <c r="D88" s="229"/>
      <c r="E88" s="229"/>
      <c r="F88" s="229"/>
      <c r="G88" s="229"/>
      <c r="H88" s="229"/>
      <c r="I88" s="229"/>
      <c r="J88" s="158"/>
      <c r="K88" s="158"/>
      <c r="L88" s="204" t="s">
        <v>3</v>
      </c>
      <c r="M88" s="215"/>
      <c r="N88" s="279" t="str">
        <f>(N31)</f>
        <v>0</v>
      </c>
      <c r="O88" s="279"/>
      <c r="P88" s="279"/>
      <c r="Q88" s="25"/>
      <c r="R88" s="10"/>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row>
    <row r="89" spans="1:256" ht="4.2" customHeight="1" x14ac:dyDescent="0.25">
      <c r="A89" s="20"/>
      <c r="B89" s="163"/>
      <c r="C89" s="163"/>
      <c r="D89" s="163"/>
      <c r="E89" s="158"/>
      <c r="F89" s="158"/>
      <c r="G89" s="158"/>
      <c r="H89" s="158"/>
      <c r="I89" s="158"/>
      <c r="J89" s="158"/>
      <c r="K89" s="158"/>
      <c r="L89" s="27"/>
      <c r="M89" s="27"/>
      <c r="N89" s="92"/>
      <c r="O89" s="92"/>
      <c r="P89" s="92"/>
      <c r="Q89" s="25"/>
      <c r="R89" s="10"/>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row>
    <row r="90" spans="1:256" ht="15" x14ac:dyDescent="0.25">
      <c r="A90" s="20" t="s">
        <v>6</v>
      </c>
      <c r="B90" s="291" t="s">
        <v>50</v>
      </c>
      <c r="C90" s="291"/>
      <c r="D90" s="291"/>
      <c r="E90" s="291"/>
      <c r="F90" s="291"/>
      <c r="G90" s="291"/>
      <c r="H90" s="291"/>
      <c r="I90" s="292" t="s">
        <v>108</v>
      </c>
      <c r="J90" s="292"/>
      <c r="K90" s="292"/>
      <c r="L90" s="204" t="s">
        <v>3</v>
      </c>
      <c r="M90" s="215"/>
      <c r="N90" s="279">
        <f>(MIN(N79:N81)+N83+N84+N86+N88)</f>
        <v>0</v>
      </c>
      <c r="O90" s="279"/>
      <c r="P90" s="279"/>
      <c r="Q90" s="25"/>
      <c r="R90" s="14"/>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c r="IU90" s="16"/>
      <c r="IV90" s="16"/>
    </row>
    <row r="91" spans="1:256" ht="4.2" customHeight="1" x14ac:dyDescent="0.25">
      <c r="A91" s="42"/>
      <c r="B91" s="43"/>
      <c r="C91" s="43"/>
      <c r="D91" s="43"/>
      <c r="E91" s="43"/>
      <c r="F91" s="43"/>
      <c r="G91" s="43"/>
      <c r="H91" s="43"/>
      <c r="I91" s="43"/>
      <c r="J91" s="43"/>
      <c r="K91" s="43"/>
      <c r="L91" s="43"/>
      <c r="M91" s="43"/>
      <c r="N91" s="43"/>
      <c r="O91" s="43"/>
      <c r="P91" s="43"/>
      <c r="Q91" s="25"/>
      <c r="R91" s="14"/>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row>
    <row r="92" spans="1:256" ht="10.95" customHeight="1" x14ac:dyDescent="0.25">
      <c r="A92" s="21"/>
      <c r="B92" s="21"/>
      <c r="C92" s="21"/>
      <c r="D92" s="21"/>
      <c r="E92" s="21"/>
      <c r="F92" s="21"/>
      <c r="G92" s="21"/>
      <c r="H92" s="21"/>
      <c r="I92" s="21"/>
      <c r="J92" s="21"/>
      <c r="K92" s="21"/>
      <c r="L92" s="21"/>
      <c r="M92" s="21"/>
      <c r="N92" s="21"/>
      <c r="O92" s="21"/>
      <c r="P92" s="21"/>
      <c r="Q92" s="60"/>
      <c r="R92" s="14"/>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row>
    <row r="93" spans="1:256" ht="15" x14ac:dyDescent="0.25">
      <c r="A93" s="51" t="s">
        <v>8</v>
      </c>
      <c r="B93" s="288" t="s">
        <v>110</v>
      </c>
      <c r="C93" s="288"/>
      <c r="D93" s="288"/>
      <c r="E93" s="288"/>
      <c r="F93" s="288"/>
      <c r="G93" s="288"/>
      <c r="H93" s="288"/>
      <c r="I93" s="288"/>
      <c r="J93" s="288"/>
      <c r="K93" s="288"/>
      <c r="L93" s="288"/>
      <c r="M93" s="288"/>
      <c r="N93" s="289"/>
      <c r="O93" s="289"/>
      <c r="P93" s="289"/>
      <c r="Q93" s="52"/>
      <c r="R93" s="14"/>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c r="IU93" s="16"/>
      <c r="IV93" s="16"/>
    </row>
    <row r="94" spans="1:256" ht="5.4" customHeight="1" x14ac:dyDescent="0.25">
      <c r="A94" s="20"/>
      <c r="B94" s="38"/>
      <c r="C94" s="38"/>
      <c r="D94" s="38"/>
      <c r="E94" s="38"/>
      <c r="F94" s="38"/>
      <c r="G94" s="38"/>
      <c r="H94" s="38"/>
      <c r="I94" s="38"/>
      <c r="J94" s="38"/>
      <c r="K94" s="38"/>
      <c r="L94" s="38"/>
      <c r="M94" s="38"/>
      <c r="N94" s="21"/>
      <c r="O94" s="21"/>
      <c r="P94" s="21"/>
      <c r="Q94" s="25"/>
      <c r="R94" s="10"/>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c r="HS94" s="12"/>
      <c r="HT94" s="12"/>
      <c r="HU94" s="12"/>
      <c r="HV94" s="12"/>
      <c r="HW94" s="12"/>
      <c r="HX94" s="12"/>
      <c r="HY94" s="12"/>
      <c r="HZ94" s="12"/>
      <c r="IA94" s="12"/>
      <c r="IB94" s="12"/>
      <c r="IC94" s="12"/>
      <c r="ID94" s="12"/>
      <c r="IE94" s="12"/>
      <c r="IF94" s="12"/>
      <c r="IG94" s="12"/>
      <c r="IH94" s="12"/>
      <c r="II94" s="12"/>
      <c r="IJ94" s="12"/>
      <c r="IK94" s="12"/>
      <c r="IL94" s="12"/>
      <c r="IM94" s="12"/>
      <c r="IN94" s="12"/>
      <c r="IO94" s="12"/>
      <c r="IP94" s="12"/>
      <c r="IQ94" s="12"/>
      <c r="IR94" s="12"/>
      <c r="IS94" s="12"/>
      <c r="IT94" s="12"/>
      <c r="IU94" s="12"/>
      <c r="IV94" s="12"/>
    </row>
    <row r="95" spans="1:256" ht="15" x14ac:dyDescent="0.25">
      <c r="A95" s="20"/>
      <c r="B95" s="276">
        <f>N90</f>
        <v>0</v>
      </c>
      <c r="C95" s="276"/>
      <c r="D95" s="276"/>
      <c r="E95" s="22" t="s">
        <v>51</v>
      </c>
      <c r="F95" s="212"/>
      <c r="G95" s="290"/>
      <c r="H95" s="290"/>
      <c r="I95" s="22"/>
      <c r="J95" s="31"/>
      <c r="K95" s="31"/>
      <c r="L95" s="204" t="s">
        <v>3</v>
      </c>
      <c r="M95" s="215"/>
      <c r="N95" s="206">
        <f>(B95+F95)</f>
        <v>0</v>
      </c>
      <c r="O95" s="206"/>
      <c r="P95" s="206"/>
      <c r="Q95" s="25"/>
      <c r="R95" s="14"/>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row>
    <row r="96" spans="1:256" x14ac:dyDescent="0.25">
      <c r="A96" s="56"/>
      <c r="B96" s="252" t="s">
        <v>109</v>
      </c>
      <c r="C96" s="252"/>
      <c r="D96" s="252"/>
      <c r="E96" s="57"/>
      <c r="F96" s="174" t="s">
        <v>42</v>
      </c>
      <c r="G96" s="253"/>
      <c r="H96" s="253"/>
      <c r="I96" s="57"/>
      <c r="J96" s="57"/>
      <c r="K96" s="57"/>
      <c r="L96" s="57"/>
      <c r="M96" s="57"/>
      <c r="N96" s="296" t="s">
        <v>54</v>
      </c>
      <c r="O96" s="252"/>
      <c r="P96" s="252"/>
      <c r="Q96" s="58"/>
      <c r="R96" s="34"/>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c r="FU96" s="36"/>
      <c r="FV96" s="36"/>
      <c r="FW96" s="36"/>
      <c r="FX96" s="36"/>
      <c r="FY96" s="36"/>
      <c r="FZ96" s="36"/>
      <c r="GA96" s="36"/>
      <c r="GB96" s="36"/>
      <c r="GC96" s="36"/>
      <c r="GD96" s="36"/>
      <c r="GE96" s="36"/>
      <c r="GF96" s="36"/>
      <c r="GG96" s="36"/>
      <c r="GH96" s="36"/>
      <c r="GI96" s="36"/>
      <c r="GJ96" s="36"/>
      <c r="GK96" s="36"/>
      <c r="GL96" s="36"/>
      <c r="GM96" s="36"/>
      <c r="GN96" s="36"/>
      <c r="GO96" s="36"/>
      <c r="GP96" s="36"/>
      <c r="GQ96" s="36"/>
      <c r="GR96" s="36"/>
      <c r="GS96" s="36"/>
      <c r="GT96" s="36"/>
      <c r="GU96" s="36"/>
      <c r="GV96" s="36"/>
      <c r="GW96" s="36"/>
      <c r="GX96" s="36"/>
      <c r="GY96" s="36"/>
      <c r="GZ96" s="36"/>
      <c r="HA96" s="36"/>
      <c r="HB96" s="36"/>
      <c r="HC96" s="36"/>
      <c r="HD96" s="36"/>
      <c r="HE96" s="36"/>
      <c r="HF96" s="36"/>
      <c r="HG96" s="36"/>
      <c r="HH96" s="36"/>
      <c r="HI96" s="36"/>
      <c r="HJ96" s="36"/>
      <c r="HK96" s="36"/>
      <c r="HL96" s="36"/>
      <c r="HM96" s="36"/>
      <c r="HN96" s="36"/>
      <c r="HO96" s="36"/>
      <c r="HP96" s="36"/>
      <c r="HQ96" s="36"/>
      <c r="HR96" s="36"/>
      <c r="HS96" s="36"/>
      <c r="HT96" s="36"/>
      <c r="HU96" s="36"/>
      <c r="HV96" s="36"/>
      <c r="HW96" s="36"/>
      <c r="HX96" s="36"/>
      <c r="HY96" s="36"/>
      <c r="HZ96" s="36"/>
      <c r="IA96" s="36"/>
      <c r="IB96" s="36"/>
      <c r="IC96" s="36"/>
      <c r="ID96" s="36"/>
      <c r="IE96" s="36"/>
      <c r="IF96" s="36"/>
      <c r="IG96" s="36"/>
      <c r="IH96" s="36"/>
      <c r="II96" s="36"/>
      <c r="IJ96" s="36"/>
      <c r="IK96" s="36"/>
      <c r="IL96" s="36"/>
      <c r="IM96" s="36"/>
      <c r="IN96" s="36"/>
      <c r="IO96" s="36"/>
      <c r="IP96" s="36"/>
      <c r="IQ96" s="36"/>
      <c r="IR96" s="36"/>
      <c r="IS96" s="36"/>
      <c r="IT96" s="36"/>
      <c r="IU96" s="36"/>
      <c r="IV96" s="36"/>
    </row>
    <row r="97" spans="1:256" ht="8.4" customHeight="1" x14ac:dyDescent="0.25">
      <c r="A97" s="93"/>
      <c r="B97" s="94"/>
      <c r="C97" s="94"/>
      <c r="D97" s="94"/>
      <c r="E97" s="94"/>
      <c r="F97" s="94"/>
      <c r="G97" s="94"/>
      <c r="H97" s="94"/>
      <c r="I97" s="94"/>
      <c r="J97" s="94"/>
      <c r="K97" s="94"/>
      <c r="L97" s="94"/>
      <c r="M97" s="94"/>
      <c r="N97" s="93"/>
      <c r="O97" s="93"/>
      <c r="P97" s="93"/>
      <c r="Q97" s="93"/>
      <c r="R97" s="10"/>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c r="HU97" s="12"/>
      <c r="HV97" s="12"/>
      <c r="HW97" s="12"/>
      <c r="HX97" s="12"/>
      <c r="HY97" s="12"/>
      <c r="HZ97" s="12"/>
      <c r="IA97" s="12"/>
      <c r="IB97" s="12"/>
      <c r="IC97" s="12"/>
      <c r="ID97" s="12"/>
      <c r="IE97" s="12"/>
      <c r="IF97" s="12"/>
      <c r="IG97" s="12"/>
      <c r="IH97" s="12"/>
      <c r="II97" s="12"/>
      <c r="IJ97" s="12"/>
      <c r="IK97" s="12"/>
      <c r="IL97" s="12"/>
      <c r="IM97" s="12"/>
      <c r="IN97" s="12"/>
      <c r="IO97" s="12"/>
      <c r="IP97" s="12"/>
      <c r="IQ97" s="12"/>
      <c r="IR97" s="12"/>
      <c r="IS97" s="12"/>
      <c r="IT97" s="12"/>
      <c r="IU97" s="12"/>
      <c r="IV97" s="12"/>
    </row>
    <row r="98" spans="1:256" ht="5.4" customHeight="1" x14ac:dyDescent="0.25">
      <c r="A98" s="51"/>
      <c r="B98" s="297"/>
      <c r="C98" s="297"/>
      <c r="D98" s="297"/>
      <c r="E98" s="297"/>
      <c r="F98" s="297"/>
      <c r="G98" s="297"/>
      <c r="H98" s="297"/>
      <c r="I98" s="297"/>
      <c r="J98" s="297"/>
      <c r="K98" s="297"/>
      <c r="L98" s="297"/>
      <c r="M98" s="297"/>
      <c r="N98" s="60"/>
      <c r="O98" s="60"/>
      <c r="P98" s="60"/>
      <c r="Q98" s="52"/>
      <c r="R98" s="14"/>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c r="IU98" s="16"/>
      <c r="IV98" s="16"/>
    </row>
    <row r="99" spans="1:256" ht="15" x14ac:dyDescent="0.25">
      <c r="A99" s="20" t="s">
        <v>9</v>
      </c>
      <c r="B99" s="229" t="s">
        <v>57</v>
      </c>
      <c r="C99" s="229"/>
      <c r="D99" s="229"/>
      <c r="E99" s="229"/>
      <c r="F99" s="229"/>
      <c r="G99" s="229"/>
      <c r="H99" s="229"/>
      <c r="I99" s="229"/>
      <c r="J99" s="229"/>
      <c r="K99" s="229"/>
      <c r="L99" s="229"/>
      <c r="M99" s="116"/>
      <c r="N99" s="65"/>
      <c r="O99" s="65"/>
      <c r="P99" s="65"/>
      <c r="Q99" s="25"/>
      <c r="R99" s="14"/>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c r="IU99" s="16"/>
      <c r="IV99" s="16"/>
    </row>
    <row r="100" spans="1:256" ht="15" x14ac:dyDescent="0.25">
      <c r="A100" s="20"/>
      <c r="B100" s="229" t="s">
        <v>47</v>
      </c>
      <c r="C100" s="229"/>
      <c r="D100" s="229"/>
      <c r="E100" s="229"/>
      <c r="F100" s="229"/>
      <c r="G100" s="229"/>
      <c r="H100" s="229"/>
      <c r="I100" s="229"/>
      <c r="J100" s="229"/>
      <c r="K100" s="116"/>
      <c r="L100" s="204" t="s">
        <v>3</v>
      </c>
      <c r="M100" s="215"/>
      <c r="N100" s="212"/>
      <c r="O100" s="212"/>
      <c r="P100" s="212"/>
      <c r="Q100" s="25"/>
      <c r="R100" s="14"/>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c r="IU100" s="16"/>
      <c r="IV100" s="16"/>
    </row>
    <row r="101" spans="1:256" ht="4.95" customHeight="1" x14ac:dyDescent="0.25">
      <c r="A101" s="42"/>
      <c r="B101" s="293"/>
      <c r="C101" s="293"/>
      <c r="D101" s="293"/>
      <c r="E101" s="293"/>
      <c r="F101" s="293"/>
      <c r="G101" s="293"/>
      <c r="H101" s="293"/>
      <c r="I101" s="293"/>
      <c r="J101" s="293"/>
      <c r="K101" s="293"/>
      <c r="L101" s="293"/>
      <c r="M101" s="293"/>
      <c r="N101" s="95"/>
      <c r="O101" s="95"/>
      <c r="P101" s="95"/>
      <c r="Q101" s="44"/>
      <c r="R101" s="10"/>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c r="IJ101" s="12"/>
      <c r="IK101" s="12"/>
      <c r="IL101" s="12"/>
      <c r="IM101" s="12"/>
      <c r="IN101" s="12"/>
      <c r="IO101" s="12"/>
      <c r="IP101" s="12"/>
      <c r="IQ101" s="12"/>
      <c r="IR101" s="12"/>
      <c r="IS101" s="12"/>
      <c r="IT101" s="12"/>
      <c r="IU101" s="12"/>
      <c r="IV101" s="12"/>
    </row>
    <row r="102" spans="1:256" ht="9" customHeight="1" x14ac:dyDescent="0.25">
      <c r="A102" s="21"/>
      <c r="B102" s="294"/>
      <c r="C102" s="294"/>
      <c r="D102" s="294"/>
      <c r="E102" s="294"/>
      <c r="F102" s="294"/>
      <c r="G102" s="294"/>
      <c r="H102" s="294"/>
      <c r="I102" s="294"/>
      <c r="J102" s="294"/>
      <c r="K102" s="294"/>
      <c r="L102" s="294"/>
      <c r="M102" s="294"/>
      <c r="N102" s="115"/>
      <c r="O102" s="115"/>
      <c r="P102" s="115"/>
      <c r="Q102" s="21"/>
      <c r="R102" s="10"/>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c r="IK102" s="12"/>
      <c r="IL102" s="12"/>
      <c r="IM102" s="12"/>
      <c r="IN102" s="12"/>
      <c r="IO102" s="12"/>
      <c r="IP102" s="12"/>
      <c r="IQ102" s="12"/>
      <c r="IR102" s="12"/>
      <c r="IS102" s="12"/>
      <c r="IT102" s="12"/>
      <c r="IU102" s="12"/>
      <c r="IV102" s="12"/>
    </row>
    <row r="103" spans="1:256" ht="15" x14ac:dyDescent="0.25">
      <c r="A103" s="51" t="s">
        <v>10</v>
      </c>
      <c r="B103" s="288" t="s">
        <v>111</v>
      </c>
      <c r="C103" s="288"/>
      <c r="D103" s="288"/>
      <c r="E103" s="288"/>
      <c r="F103" s="288"/>
      <c r="G103" s="288"/>
      <c r="H103" s="288"/>
      <c r="I103" s="288"/>
      <c r="J103" s="288"/>
      <c r="K103" s="288"/>
      <c r="L103" s="288"/>
      <c r="M103" s="288"/>
      <c r="N103" s="60"/>
      <c r="O103" s="60"/>
      <c r="P103" s="60"/>
      <c r="Q103" s="52"/>
      <c r="R103" s="14"/>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c r="IU103" s="16"/>
      <c r="IV103" s="16"/>
    </row>
    <row r="104" spans="1:256" ht="1.95" customHeight="1" x14ac:dyDescent="0.25">
      <c r="A104" s="20"/>
      <c r="B104" s="116"/>
      <c r="C104" s="116"/>
      <c r="D104" s="116"/>
      <c r="E104" s="116"/>
      <c r="F104" s="116"/>
      <c r="G104" s="116"/>
      <c r="H104" s="116"/>
      <c r="I104" s="116"/>
      <c r="J104" s="116"/>
      <c r="K104" s="116"/>
      <c r="L104" s="116"/>
      <c r="M104" s="116"/>
      <c r="N104" s="21"/>
      <c r="O104" s="21"/>
      <c r="P104" s="21"/>
      <c r="Q104" s="25"/>
      <c r="R104" s="10"/>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c r="IJ104" s="12"/>
      <c r="IK104" s="12"/>
      <c r="IL104" s="12"/>
      <c r="IM104" s="12"/>
      <c r="IN104" s="12"/>
      <c r="IO104" s="12"/>
      <c r="IP104" s="12"/>
      <c r="IQ104" s="12"/>
      <c r="IR104" s="12"/>
      <c r="IS104" s="12"/>
      <c r="IT104" s="12"/>
      <c r="IU104" s="12"/>
      <c r="IV104" s="12"/>
    </row>
    <row r="105" spans="1:256" ht="15" x14ac:dyDescent="0.25">
      <c r="A105" s="32"/>
      <c r="B105" s="276">
        <f>(N33)</f>
        <v>0</v>
      </c>
      <c r="C105" s="276"/>
      <c r="D105" s="276"/>
      <c r="E105" s="112" t="s">
        <v>51</v>
      </c>
      <c r="F105" s="206">
        <f>F95</f>
        <v>0</v>
      </c>
      <c r="G105" s="295"/>
      <c r="H105" s="295"/>
      <c r="I105" s="112"/>
      <c r="J105" s="31"/>
      <c r="K105" s="31"/>
      <c r="L105" s="204" t="s">
        <v>3</v>
      </c>
      <c r="M105" s="215"/>
      <c r="N105" s="206">
        <f>(B105+F105)</f>
        <v>0</v>
      </c>
      <c r="O105" s="206"/>
      <c r="P105" s="206"/>
      <c r="Q105" s="25"/>
      <c r="R105" s="14"/>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c r="IS105" s="16"/>
      <c r="IT105" s="16"/>
      <c r="IU105" s="16"/>
      <c r="IV105" s="16"/>
    </row>
    <row r="106" spans="1:256" ht="13.8" x14ac:dyDescent="0.25">
      <c r="A106" s="42"/>
      <c r="B106" s="174" t="s">
        <v>112</v>
      </c>
      <c r="C106" s="174"/>
      <c r="D106" s="174"/>
      <c r="E106" s="57"/>
      <c r="F106" s="174" t="s">
        <v>42</v>
      </c>
      <c r="G106" s="253"/>
      <c r="H106" s="253"/>
      <c r="I106" s="57"/>
      <c r="J106" s="57"/>
      <c r="K106" s="57"/>
      <c r="L106" s="57"/>
      <c r="M106" s="57"/>
      <c r="N106" s="174" t="s">
        <v>43</v>
      </c>
      <c r="O106" s="174"/>
      <c r="P106" s="174"/>
      <c r="Q106" s="58"/>
      <c r="R106" s="34"/>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c r="EO106" s="36"/>
      <c r="EP106" s="36"/>
      <c r="EQ106" s="36"/>
      <c r="ER106" s="36"/>
      <c r="ES106" s="36"/>
      <c r="ET106" s="36"/>
      <c r="EU106" s="36"/>
      <c r="EV106" s="36"/>
      <c r="EW106" s="36"/>
      <c r="EX106" s="36"/>
      <c r="EY106" s="36"/>
      <c r="EZ106" s="36"/>
      <c r="FA106" s="36"/>
      <c r="FB106" s="36"/>
      <c r="FC106" s="36"/>
      <c r="FD106" s="36"/>
      <c r="FE106" s="36"/>
      <c r="FF106" s="36"/>
      <c r="FG106" s="36"/>
      <c r="FH106" s="36"/>
      <c r="FI106" s="36"/>
      <c r="FJ106" s="36"/>
      <c r="FK106" s="36"/>
      <c r="FL106" s="36"/>
      <c r="FM106" s="36"/>
      <c r="FN106" s="36"/>
      <c r="FO106" s="36"/>
      <c r="FP106" s="36"/>
      <c r="FQ106" s="36"/>
      <c r="FR106" s="36"/>
      <c r="FS106" s="36"/>
      <c r="FT106" s="36"/>
      <c r="FU106" s="36"/>
      <c r="FV106" s="36"/>
      <c r="FW106" s="36"/>
      <c r="FX106" s="36"/>
      <c r="FY106" s="36"/>
      <c r="FZ106" s="36"/>
      <c r="GA106" s="36"/>
      <c r="GB106" s="36"/>
      <c r="GC106" s="36"/>
      <c r="GD106" s="36"/>
      <c r="GE106" s="36"/>
      <c r="GF106" s="36"/>
      <c r="GG106" s="36"/>
      <c r="GH106" s="36"/>
      <c r="GI106" s="36"/>
      <c r="GJ106" s="36"/>
      <c r="GK106" s="36"/>
      <c r="GL106" s="36"/>
      <c r="GM106" s="36"/>
      <c r="GN106" s="36"/>
      <c r="GO106" s="36"/>
      <c r="GP106" s="36"/>
      <c r="GQ106" s="36"/>
      <c r="GR106" s="36"/>
      <c r="GS106" s="36"/>
      <c r="GT106" s="36"/>
      <c r="GU106" s="36"/>
      <c r="GV106" s="36"/>
      <c r="GW106" s="36"/>
      <c r="GX106" s="36"/>
      <c r="GY106" s="36"/>
      <c r="GZ106" s="36"/>
      <c r="HA106" s="36"/>
      <c r="HB106" s="36"/>
      <c r="HC106" s="36"/>
      <c r="HD106" s="36"/>
      <c r="HE106" s="36"/>
      <c r="HF106" s="36"/>
      <c r="HG106" s="36"/>
      <c r="HH106" s="36"/>
      <c r="HI106" s="36"/>
      <c r="HJ106" s="36"/>
      <c r="HK106" s="36"/>
      <c r="HL106" s="36"/>
      <c r="HM106" s="36"/>
      <c r="HN106" s="36"/>
      <c r="HO106" s="36"/>
      <c r="HP106" s="36"/>
      <c r="HQ106" s="36"/>
      <c r="HR106" s="36"/>
      <c r="HS106" s="36"/>
      <c r="HT106" s="36"/>
      <c r="HU106" s="36"/>
      <c r="HV106" s="36"/>
      <c r="HW106" s="36"/>
      <c r="HX106" s="36"/>
      <c r="HY106" s="36"/>
      <c r="HZ106" s="36"/>
      <c r="IA106" s="36"/>
      <c r="IB106" s="36"/>
      <c r="IC106" s="36"/>
      <c r="ID106" s="36"/>
      <c r="IE106" s="36"/>
      <c r="IF106" s="36"/>
      <c r="IG106" s="36"/>
      <c r="IH106" s="36"/>
      <c r="II106" s="36"/>
      <c r="IJ106" s="36"/>
      <c r="IK106" s="36"/>
      <c r="IL106" s="36"/>
      <c r="IM106" s="36"/>
      <c r="IN106" s="36"/>
      <c r="IO106" s="36"/>
      <c r="IP106" s="36"/>
      <c r="IQ106" s="36"/>
      <c r="IR106" s="36"/>
      <c r="IS106" s="36"/>
      <c r="IT106" s="36"/>
      <c r="IU106" s="36"/>
      <c r="IV106" s="36"/>
    </row>
    <row r="107" spans="1:256" ht="7.95" customHeight="1" x14ac:dyDescent="0.25">
      <c r="A107" s="21"/>
      <c r="B107" s="21"/>
      <c r="C107" s="21"/>
      <c r="D107" s="21"/>
      <c r="E107" s="21"/>
      <c r="F107" s="21"/>
      <c r="G107" s="21"/>
      <c r="H107" s="21"/>
      <c r="I107" s="21"/>
      <c r="J107" s="55"/>
      <c r="K107" s="21"/>
      <c r="L107" s="21"/>
      <c r="M107" s="21"/>
      <c r="N107" s="21"/>
      <c r="O107" s="21"/>
      <c r="P107" s="21"/>
      <c r="Q107" s="21"/>
      <c r="R107" s="10"/>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c r="HU107" s="12"/>
      <c r="HV107" s="12"/>
      <c r="HW107" s="12"/>
      <c r="HX107" s="12"/>
      <c r="HY107" s="12"/>
      <c r="HZ107" s="12"/>
      <c r="IA107" s="12"/>
      <c r="IB107" s="12"/>
      <c r="IC107" s="12"/>
      <c r="ID107" s="12"/>
      <c r="IE107" s="12"/>
      <c r="IF107" s="12"/>
      <c r="IG107" s="12"/>
      <c r="IH107" s="12"/>
      <c r="II107" s="12"/>
      <c r="IJ107" s="12"/>
      <c r="IK107" s="12"/>
      <c r="IL107" s="12"/>
      <c r="IM107" s="12"/>
      <c r="IN107" s="12"/>
      <c r="IO107" s="12"/>
      <c r="IP107" s="12"/>
      <c r="IQ107" s="12"/>
      <c r="IR107" s="12"/>
      <c r="IS107" s="12"/>
      <c r="IT107" s="12"/>
      <c r="IU107" s="12"/>
      <c r="IV107" s="12"/>
    </row>
    <row r="108" spans="1:256" ht="15" x14ac:dyDescent="0.25">
      <c r="A108" s="51" t="s">
        <v>11</v>
      </c>
      <c r="B108" s="288" t="s">
        <v>44</v>
      </c>
      <c r="C108" s="315"/>
      <c r="D108" s="315"/>
      <c r="E108" s="315"/>
      <c r="F108" s="315"/>
      <c r="G108" s="315"/>
      <c r="H108" s="315"/>
      <c r="I108" s="315"/>
      <c r="J108" s="315"/>
      <c r="K108" s="315"/>
      <c r="L108" s="315"/>
      <c r="M108" s="315"/>
      <c r="N108" s="315"/>
      <c r="O108" s="60"/>
      <c r="P108" s="60"/>
      <c r="Q108" s="52"/>
      <c r="R108" s="14"/>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H108" s="16"/>
      <c r="II108" s="16"/>
      <c r="IJ108" s="16"/>
      <c r="IK108" s="16"/>
      <c r="IL108" s="16"/>
      <c r="IM108" s="16"/>
      <c r="IN108" s="16"/>
      <c r="IO108" s="16"/>
      <c r="IP108" s="16"/>
      <c r="IQ108" s="16"/>
      <c r="IR108" s="16"/>
      <c r="IS108" s="16"/>
      <c r="IT108" s="16"/>
      <c r="IU108" s="16"/>
      <c r="IV108" s="16"/>
    </row>
    <row r="109" spans="1:256" ht="3.6" customHeight="1" x14ac:dyDescent="0.25">
      <c r="A109" s="20"/>
      <c r="B109" s="116"/>
      <c r="C109" s="116"/>
      <c r="D109" s="116"/>
      <c r="E109" s="116"/>
      <c r="F109" s="116"/>
      <c r="G109" s="116"/>
      <c r="H109" s="116"/>
      <c r="I109" s="116"/>
      <c r="J109" s="116"/>
      <c r="K109" s="116"/>
      <c r="L109" s="116"/>
      <c r="M109" s="116"/>
      <c r="N109" s="21"/>
      <c r="O109" s="21"/>
      <c r="P109" s="21"/>
      <c r="Q109" s="25"/>
      <c r="R109" s="10"/>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c r="HS109" s="12"/>
      <c r="HT109" s="12"/>
      <c r="HU109" s="12"/>
      <c r="HV109" s="12"/>
      <c r="HW109" s="12"/>
      <c r="HX109" s="12"/>
      <c r="HY109" s="12"/>
      <c r="HZ109" s="12"/>
      <c r="IA109" s="12"/>
      <c r="IB109" s="12"/>
      <c r="IC109" s="12"/>
      <c r="ID109" s="12"/>
      <c r="IE109" s="12"/>
      <c r="IF109" s="12"/>
      <c r="IG109" s="12"/>
      <c r="IH109" s="12"/>
      <c r="II109" s="12"/>
      <c r="IJ109" s="12"/>
      <c r="IK109" s="12"/>
      <c r="IL109" s="12"/>
      <c r="IM109" s="12"/>
      <c r="IN109" s="12"/>
      <c r="IO109" s="12"/>
      <c r="IP109" s="12"/>
      <c r="IQ109" s="12"/>
      <c r="IR109" s="12"/>
      <c r="IS109" s="12"/>
      <c r="IT109" s="12"/>
      <c r="IU109" s="12"/>
      <c r="IV109" s="12"/>
    </row>
    <row r="110" spans="1:256" ht="15" x14ac:dyDescent="0.25">
      <c r="A110" s="32"/>
      <c r="B110" s="276">
        <f>MIN(N95:N100:N105)</f>
        <v>0</v>
      </c>
      <c r="C110" s="276"/>
      <c r="D110" s="276"/>
      <c r="E110" s="112" t="s">
        <v>48</v>
      </c>
      <c r="F110" s="212"/>
      <c r="G110" s="212"/>
      <c r="H110" s="212"/>
      <c r="I110" s="112"/>
      <c r="J110" s="31"/>
      <c r="K110" s="31"/>
      <c r="L110" s="204" t="s">
        <v>3</v>
      </c>
      <c r="M110" s="204"/>
      <c r="N110" s="206">
        <f>(B110-F110)</f>
        <v>0</v>
      </c>
      <c r="O110" s="206"/>
      <c r="P110" s="206"/>
      <c r="Q110" s="96"/>
      <c r="R110" s="97"/>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c r="IS110" s="16"/>
      <c r="IT110" s="16"/>
      <c r="IU110" s="16"/>
      <c r="IV110" s="16"/>
    </row>
    <row r="111" spans="1:256" ht="13.8" x14ac:dyDescent="0.25">
      <c r="A111" s="42"/>
      <c r="B111" s="174" t="s">
        <v>113</v>
      </c>
      <c r="C111" s="174"/>
      <c r="D111" s="174"/>
      <c r="E111" s="57"/>
      <c r="F111" s="174" t="s">
        <v>58</v>
      </c>
      <c r="G111" s="174"/>
      <c r="H111" s="174"/>
      <c r="I111" s="57"/>
      <c r="J111" s="57"/>
      <c r="K111" s="57"/>
      <c r="L111" s="57"/>
      <c r="M111" s="57"/>
      <c r="N111" s="174" t="s">
        <v>43</v>
      </c>
      <c r="O111" s="174"/>
      <c r="P111" s="174"/>
      <c r="Q111" s="58"/>
      <c r="R111" s="34"/>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c r="FU111" s="36"/>
      <c r="FV111" s="36"/>
      <c r="FW111" s="36"/>
      <c r="FX111" s="36"/>
      <c r="FY111" s="36"/>
      <c r="FZ111" s="36"/>
      <c r="GA111" s="36"/>
      <c r="GB111" s="36"/>
      <c r="GC111" s="36"/>
      <c r="GD111" s="36"/>
      <c r="GE111" s="36"/>
      <c r="GF111" s="36"/>
      <c r="GG111" s="36"/>
      <c r="GH111" s="36"/>
      <c r="GI111" s="36"/>
      <c r="GJ111" s="36"/>
      <c r="GK111" s="36"/>
      <c r="GL111" s="36"/>
      <c r="GM111" s="36"/>
      <c r="GN111" s="36"/>
      <c r="GO111" s="36"/>
      <c r="GP111" s="36"/>
      <c r="GQ111" s="36"/>
      <c r="GR111" s="36"/>
      <c r="GS111" s="36"/>
      <c r="GT111" s="36"/>
      <c r="GU111" s="36"/>
      <c r="GV111" s="36"/>
      <c r="GW111" s="36"/>
      <c r="GX111" s="36"/>
      <c r="GY111" s="36"/>
      <c r="GZ111" s="36"/>
      <c r="HA111" s="36"/>
      <c r="HB111" s="36"/>
      <c r="HC111" s="36"/>
      <c r="HD111" s="36"/>
      <c r="HE111" s="36"/>
      <c r="HF111" s="36"/>
      <c r="HG111" s="36"/>
      <c r="HH111" s="36"/>
      <c r="HI111" s="36"/>
      <c r="HJ111" s="36"/>
      <c r="HK111" s="36"/>
      <c r="HL111" s="36"/>
      <c r="HM111" s="36"/>
      <c r="HN111" s="36"/>
      <c r="HO111" s="36"/>
      <c r="HP111" s="36"/>
      <c r="HQ111" s="36"/>
      <c r="HR111" s="36"/>
      <c r="HS111" s="36"/>
      <c r="HT111" s="36"/>
      <c r="HU111" s="36"/>
      <c r="HV111" s="36"/>
      <c r="HW111" s="36"/>
      <c r="HX111" s="36"/>
      <c r="HY111" s="36"/>
      <c r="HZ111" s="36"/>
      <c r="IA111" s="36"/>
      <c r="IB111" s="36"/>
      <c r="IC111" s="36"/>
      <c r="ID111" s="36"/>
      <c r="IE111" s="36"/>
      <c r="IF111" s="36"/>
      <c r="IG111" s="36"/>
      <c r="IH111" s="36"/>
      <c r="II111" s="36"/>
      <c r="IJ111" s="36"/>
      <c r="IK111" s="36"/>
      <c r="IL111" s="36"/>
      <c r="IM111" s="36"/>
      <c r="IN111" s="36"/>
      <c r="IO111" s="36"/>
      <c r="IP111" s="36"/>
      <c r="IQ111" s="36"/>
      <c r="IR111" s="36"/>
      <c r="IS111" s="36"/>
      <c r="IT111" s="36"/>
      <c r="IU111" s="36"/>
      <c r="IV111" s="36"/>
    </row>
    <row r="112" spans="1:256" ht="9" customHeight="1" x14ac:dyDescent="0.25">
      <c r="A112" s="21"/>
      <c r="B112" s="115"/>
      <c r="C112" s="115"/>
      <c r="D112" s="115"/>
      <c r="E112" s="115"/>
      <c r="F112" s="115"/>
      <c r="G112" s="115"/>
      <c r="H112" s="115"/>
      <c r="I112" s="115"/>
      <c r="J112" s="115"/>
      <c r="K112" s="115"/>
      <c r="L112" s="115"/>
      <c r="M112" s="115"/>
      <c r="N112" s="21"/>
      <c r="O112" s="21"/>
      <c r="P112" s="21"/>
      <c r="Q112" s="21"/>
      <c r="R112" s="10"/>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c r="HK112" s="12"/>
      <c r="HL112" s="12"/>
      <c r="HM112" s="12"/>
      <c r="HN112" s="12"/>
      <c r="HO112" s="12"/>
      <c r="HP112" s="12"/>
      <c r="HQ112" s="12"/>
      <c r="HR112" s="12"/>
      <c r="HS112" s="12"/>
      <c r="HT112" s="12"/>
      <c r="HU112" s="12"/>
      <c r="HV112" s="12"/>
      <c r="HW112" s="12"/>
      <c r="HX112" s="12"/>
      <c r="HY112" s="12"/>
      <c r="HZ112" s="12"/>
      <c r="IA112" s="12"/>
      <c r="IB112" s="12"/>
      <c r="IC112" s="12"/>
      <c r="ID112" s="12"/>
      <c r="IE112" s="12"/>
      <c r="IF112" s="12"/>
      <c r="IG112" s="12"/>
      <c r="IH112" s="12"/>
      <c r="II112" s="12"/>
      <c r="IJ112" s="12"/>
      <c r="IK112" s="12"/>
      <c r="IL112" s="12"/>
      <c r="IM112" s="12"/>
      <c r="IN112" s="12"/>
      <c r="IO112" s="12"/>
      <c r="IP112" s="12"/>
      <c r="IQ112" s="12"/>
      <c r="IR112" s="12"/>
      <c r="IS112" s="12"/>
      <c r="IT112" s="12"/>
      <c r="IU112" s="12"/>
      <c r="IV112" s="12"/>
    </row>
    <row r="113" spans="1:256" ht="4.95" hidden="1" customHeight="1" x14ac:dyDescent="0.25">
      <c r="A113" s="21"/>
      <c r="B113" s="247"/>
      <c r="C113" s="247"/>
      <c r="D113" s="247"/>
      <c r="E113" s="247"/>
      <c r="F113" s="247"/>
      <c r="G113" s="247"/>
      <c r="H113" s="247"/>
      <c r="I113" s="247"/>
      <c r="J113" s="247"/>
      <c r="K113" s="247"/>
      <c r="L113" s="247"/>
      <c r="M113" s="247"/>
      <c r="N113" s="21"/>
      <c r="O113" s="21"/>
      <c r="P113" s="21"/>
      <c r="Q113" s="21"/>
      <c r="R113" s="14"/>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c r="GT113" s="16"/>
      <c r="GU113" s="16"/>
      <c r="GV113" s="16"/>
      <c r="GW113" s="16"/>
      <c r="GX113" s="16"/>
      <c r="GY113" s="16"/>
      <c r="GZ113" s="16"/>
      <c r="HA113" s="16"/>
      <c r="HB113" s="16"/>
      <c r="HC113" s="16"/>
      <c r="HD113" s="16"/>
      <c r="HE113" s="16"/>
      <c r="HF113" s="16"/>
      <c r="HG113" s="16"/>
      <c r="HH113" s="16"/>
      <c r="HI113" s="16"/>
      <c r="HJ113" s="16"/>
      <c r="HK113" s="16"/>
      <c r="HL113" s="16"/>
      <c r="HM113" s="16"/>
      <c r="HN113" s="16"/>
      <c r="HO113" s="16"/>
      <c r="HP113" s="16"/>
      <c r="HQ113" s="16"/>
      <c r="HR113" s="16"/>
      <c r="HS113" s="16"/>
      <c r="HT113" s="16"/>
      <c r="HU113" s="16"/>
      <c r="HV113" s="16"/>
      <c r="HW113" s="16"/>
      <c r="HX113" s="16"/>
      <c r="HY113" s="16"/>
      <c r="HZ113" s="16"/>
      <c r="IA113" s="16"/>
      <c r="IB113" s="16"/>
      <c r="IC113" s="16"/>
      <c r="ID113" s="16"/>
      <c r="IE113" s="16"/>
      <c r="IF113" s="16"/>
      <c r="IG113" s="16"/>
      <c r="IH113" s="16"/>
      <c r="II113" s="16"/>
      <c r="IJ113" s="16"/>
      <c r="IK113" s="16"/>
      <c r="IL113" s="16"/>
      <c r="IM113" s="16"/>
      <c r="IN113" s="16"/>
      <c r="IO113" s="16"/>
      <c r="IP113" s="16"/>
      <c r="IQ113" s="16"/>
      <c r="IR113" s="16"/>
      <c r="IS113" s="16"/>
      <c r="IT113" s="16"/>
      <c r="IU113" s="16"/>
      <c r="IV113" s="16"/>
    </row>
    <row r="114" spans="1:256" ht="4.95" customHeight="1" x14ac:dyDescent="0.25">
      <c r="A114" s="120"/>
      <c r="B114" s="60"/>
      <c r="C114" s="59"/>
      <c r="D114" s="59"/>
      <c r="E114" s="59"/>
      <c r="F114" s="59"/>
      <c r="G114" s="59"/>
      <c r="H114" s="59"/>
      <c r="I114" s="59"/>
      <c r="J114" s="59"/>
      <c r="K114" s="59"/>
      <c r="L114" s="59"/>
      <c r="M114" s="59"/>
      <c r="N114" s="60"/>
      <c r="O114" s="60"/>
      <c r="P114" s="60"/>
      <c r="Q114" s="52"/>
      <c r="R114" s="14"/>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c r="IS114" s="16"/>
      <c r="IT114" s="16"/>
      <c r="IU114" s="16"/>
      <c r="IV114" s="16"/>
    </row>
    <row r="115" spans="1:256" ht="15" x14ac:dyDescent="0.25">
      <c r="A115" s="20" t="s">
        <v>15</v>
      </c>
      <c r="B115" s="229" t="s">
        <v>114</v>
      </c>
      <c r="C115" s="240"/>
      <c r="D115" s="240"/>
      <c r="E115" s="240"/>
      <c r="F115" s="240"/>
      <c r="G115" s="240"/>
      <c r="H115" s="240"/>
      <c r="I115" s="240"/>
      <c r="J115" s="240"/>
      <c r="K115" s="114"/>
      <c r="L115" s="204" t="s">
        <v>3</v>
      </c>
      <c r="M115" s="215"/>
      <c r="N115" s="206">
        <f>N40</f>
        <v>0</v>
      </c>
      <c r="O115" s="206"/>
      <c r="P115" s="206"/>
      <c r="Q115" s="25"/>
      <c r="R115" s="14"/>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c r="HU115" s="16"/>
      <c r="HV115" s="16"/>
      <c r="HW115" s="16"/>
      <c r="HX115" s="16"/>
      <c r="HY115" s="16"/>
      <c r="HZ115" s="16"/>
      <c r="IA115" s="16"/>
      <c r="IB115" s="16"/>
      <c r="IC115" s="16"/>
      <c r="ID115" s="16"/>
      <c r="IE115" s="16"/>
      <c r="IF115" s="16"/>
      <c r="IG115" s="16"/>
      <c r="IH115" s="16"/>
      <c r="II115" s="16"/>
      <c r="IJ115" s="16"/>
      <c r="IK115" s="16"/>
      <c r="IL115" s="16"/>
      <c r="IM115" s="16"/>
      <c r="IN115" s="16"/>
      <c r="IO115" s="16"/>
      <c r="IP115" s="16"/>
      <c r="IQ115" s="16"/>
      <c r="IR115" s="16"/>
      <c r="IS115" s="16"/>
      <c r="IT115" s="16"/>
      <c r="IU115" s="16"/>
      <c r="IV115" s="16"/>
    </row>
    <row r="116" spans="1:256" ht="4.95" customHeight="1" x14ac:dyDescent="0.25">
      <c r="A116" s="98"/>
      <c r="B116" s="43"/>
      <c r="C116" s="43"/>
      <c r="D116" s="43"/>
      <c r="E116" s="43"/>
      <c r="F116" s="43"/>
      <c r="G116" s="43"/>
      <c r="H116" s="43"/>
      <c r="I116" s="43"/>
      <c r="J116" s="43"/>
      <c r="K116" s="43"/>
      <c r="L116" s="43"/>
      <c r="M116" s="43"/>
      <c r="N116" s="43"/>
      <c r="O116" s="43"/>
      <c r="P116" s="43"/>
      <c r="Q116" s="44"/>
      <c r="R116" s="10"/>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c r="FS116" s="12"/>
      <c r="FT116" s="12"/>
      <c r="FU116" s="12"/>
      <c r="FV116" s="12"/>
      <c r="FW116" s="12"/>
      <c r="FX116" s="12"/>
      <c r="FY116" s="12"/>
      <c r="FZ116" s="12"/>
      <c r="GA116" s="12"/>
      <c r="GB116" s="12"/>
      <c r="GC116" s="12"/>
      <c r="GD116" s="12"/>
      <c r="GE116" s="12"/>
      <c r="GF116" s="12"/>
      <c r="GG116" s="12"/>
      <c r="GH116" s="12"/>
      <c r="GI116" s="12"/>
      <c r="GJ116" s="12"/>
      <c r="GK116" s="12"/>
      <c r="GL116" s="12"/>
      <c r="GM116" s="12"/>
      <c r="GN116" s="12"/>
      <c r="GO116" s="12"/>
      <c r="GP116" s="12"/>
      <c r="GQ116" s="12"/>
      <c r="GR116" s="12"/>
      <c r="GS116" s="12"/>
      <c r="GT116" s="12"/>
      <c r="GU116" s="12"/>
      <c r="GV116" s="12"/>
      <c r="GW116" s="12"/>
      <c r="GX116" s="12"/>
      <c r="GY116" s="12"/>
      <c r="GZ116" s="12"/>
      <c r="HA116" s="12"/>
      <c r="HB116" s="12"/>
      <c r="HC116" s="12"/>
      <c r="HD116" s="12"/>
      <c r="HE116" s="12"/>
      <c r="HF116" s="12"/>
      <c r="HG116" s="12"/>
      <c r="HH116" s="12"/>
      <c r="HI116" s="12"/>
      <c r="HJ116" s="12"/>
      <c r="HK116" s="12"/>
      <c r="HL116" s="12"/>
      <c r="HM116" s="12"/>
      <c r="HN116" s="12"/>
      <c r="HO116" s="12"/>
      <c r="HP116" s="12"/>
      <c r="HQ116" s="12"/>
      <c r="HR116" s="12"/>
      <c r="HS116" s="12"/>
      <c r="HT116" s="12"/>
      <c r="HU116" s="12"/>
      <c r="HV116" s="12"/>
      <c r="HW116" s="12"/>
      <c r="HX116" s="12"/>
      <c r="HY116" s="12"/>
      <c r="HZ116" s="12"/>
      <c r="IA116" s="12"/>
      <c r="IB116" s="12"/>
      <c r="IC116" s="12"/>
      <c r="ID116" s="12"/>
      <c r="IE116" s="12"/>
      <c r="IF116" s="12"/>
      <c r="IG116" s="12"/>
      <c r="IH116" s="12"/>
      <c r="II116" s="12"/>
      <c r="IJ116" s="12"/>
      <c r="IK116" s="12"/>
      <c r="IL116" s="12"/>
      <c r="IM116" s="12"/>
      <c r="IN116" s="12"/>
      <c r="IO116" s="12"/>
      <c r="IP116" s="12"/>
      <c r="IQ116" s="12"/>
      <c r="IR116" s="12"/>
      <c r="IS116" s="12"/>
      <c r="IT116" s="12"/>
      <c r="IU116" s="12"/>
      <c r="IV116" s="12"/>
    </row>
    <row r="117" spans="1:256" ht="8.4" customHeight="1" x14ac:dyDescent="0.25">
      <c r="A117" s="116"/>
      <c r="B117" s="21"/>
      <c r="C117" s="21"/>
      <c r="D117" s="21"/>
      <c r="E117" s="115"/>
      <c r="F117" s="115"/>
      <c r="G117" s="115"/>
      <c r="H117" s="115"/>
      <c r="I117" s="115"/>
      <c r="J117" s="115"/>
      <c r="K117" s="115"/>
      <c r="L117" s="115"/>
      <c r="M117" s="115"/>
      <c r="N117" s="63"/>
      <c r="O117" s="63"/>
      <c r="P117" s="63"/>
      <c r="Q117" s="21"/>
      <c r="R117" s="10"/>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c r="FS117" s="12"/>
      <c r="FT117" s="12"/>
      <c r="FU117" s="12"/>
      <c r="FV117" s="12"/>
      <c r="FW117" s="12"/>
      <c r="FX117" s="12"/>
      <c r="FY117" s="12"/>
      <c r="FZ117" s="12"/>
      <c r="GA117" s="12"/>
      <c r="GB117" s="12"/>
      <c r="GC117" s="12"/>
      <c r="GD117" s="12"/>
      <c r="GE117" s="12"/>
      <c r="GF117" s="12"/>
      <c r="GG117" s="12"/>
      <c r="GH117" s="12"/>
      <c r="GI117" s="12"/>
      <c r="GJ117" s="12"/>
      <c r="GK117" s="12"/>
      <c r="GL117" s="12"/>
      <c r="GM117" s="12"/>
      <c r="GN117" s="12"/>
      <c r="GO117" s="12"/>
      <c r="GP117" s="12"/>
      <c r="GQ117" s="12"/>
      <c r="GR117" s="12"/>
      <c r="GS117" s="12"/>
      <c r="GT117" s="12"/>
      <c r="GU117" s="12"/>
      <c r="GV117" s="12"/>
      <c r="GW117" s="12"/>
      <c r="GX117" s="12"/>
      <c r="GY117" s="12"/>
      <c r="GZ117" s="12"/>
      <c r="HA117" s="12"/>
      <c r="HB117" s="12"/>
      <c r="HC117" s="12"/>
      <c r="HD117" s="12"/>
      <c r="HE117" s="12"/>
      <c r="HF117" s="12"/>
      <c r="HG117" s="12"/>
      <c r="HH117" s="12"/>
      <c r="HI117" s="12"/>
      <c r="HJ117" s="12"/>
      <c r="HK117" s="12"/>
      <c r="HL117" s="12"/>
      <c r="HM117" s="12"/>
      <c r="HN117" s="12"/>
      <c r="HO117" s="12"/>
      <c r="HP117" s="12"/>
      <c r="HQ117" s="12"/>
      <c r="HR117" s="12"/>
      <c r="HS117" s="12"/>
      <c r="HT117" s="12"/>
      <c r="HU117" s="12"/>
      <c r="HV117" s="12"/>
      <c r="HW117" s="12"/>
      <c r="HX117" s="12"/>
      <c r="HY117" s="12"/>
      <c r="HZ117" s="12"/>
      <c r="IA117" s="12"/>
      <c r="IB117" s="12"/>
      <c r="IC117" s="12"/>
      <c r="ID117" s="12"/>
      <c r="IE117" s="12"/>
      <c r="IF117" s="12"/>
      <c r="IG117" s="12"/>
      <c r="IH117" s="12"/>
      <c r="II117" s="12"/>
      <c r="IJ117" s="12"/>
      <c r="IK117" s="12"/>
      <c r="IL117" s="12"/>
      <c r="IM117" s="12"/>
      <c r="IN117" s="12"/>
      <c r="IO117" s="12"/>
      <c r="IP117" s="12"/>
      <c r="IQ117" s="12"/>
      <c r="IR117" s="12"/>
      <c r="IS117" s="12"/>
      <c r="IT117" s="12"/>
      <c r="IU117" s="12"/>
      <c r="IV117" s="12"/>
    </row>
    <row r="118" spans="1:256" ht="15" x14ac:dyDescent="0.25">
      <c r="A118" s="166" t="s">
        <v>30</v>
      </c>
      <c r="B118" s="288" t="s">
        <v>115</v>
      </c>
      <c r="C118" s="288"/>
      <c r="D118" s="288"/>
      <c r="E118" s="288"/>
      <c r="F118" s="288"/>
      <c r="G118" s="288"/>
      <c r="H118" s="288"/>
      <c r="I118" s="288"/>
      <c r="J118" s="288"/>
      <c r="K118" s="288"/>
      <c r="L118" s="288"/>
      <c r="M118" s="288"/>
      <c r="N118" s="311">
        <f>MIN(N110:N115)</f>
        <v>0</v>
      </c>
      <c r="O118" s="311"/>
      <c r="P118" s="312"/>
      <c r="Q118" s="99"/>
      <c r="R118" s="61"/>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100"/>
      <c r="DI118" s="100"/>
      <c r="DJ118" s="100"/>
      <c r="DK118" s="100"/>
      <c r="DL118" s="100"/>
      <c r="DM118" s="100"/>
      <c r="DN118" s="100"/>
      <c r="DO118" s="100"/>
      <c r="DP118" s="100"/>
      <c r="DQ118" s="100"/>
      <c r="DR118" s="100"/>
      <c r="DS118" s="100"/>
      <c r="DT118" s="100"/>
      <c r="DU118" s="100"/>
      <c r="DV118" s="100"/>
      <c r="DW118" s="100"/>
      <c r="DX118" s="100"/>
      <c r="DY118" s="100"/>
      <c r="DZ118" s="100"/>
      <c r="EA118" s="100"/>
      <c r="EB118" s="100"/>
      <c r="EC118" s="100"/>
      <c r="ED118" s="100"/>
      <c r="EE118" s="100"/>
      <c r="EF118" s="100"/>
      <c r="EG118" s="100"/>
      <c r="EH118" s="100"/>
      <c r="EI118" s="100"/>
      <c r="EJ118" s="100"/>
      <c r="EK118" s="100"/>
      <c r="EL118" s="100"/>
      <c r="EM118" s="100"/>
      <c r="EN118" s="100"/>
      <c r="EO118" s="100"/>
      <c r="EP118" s="100"/>
      <c r="EQ118" s="100"/>
      <c r="ER118" s="100"/>
      <c r="ES118" s="100"/>
      <c r="ET118" s="100"/>
      <c r="EU118" s="100"/>
      <c r="EV118" s="100"/>
      <c r="EW118" s="100"/>
      <c r="EX118" s="100"/>
      <c r="EY118" s="100"/>
      <c r="EZ118" s="100"/>
      <c r="FA118" s="100"/>
      <c r="FB118" s="100"/>
      <c r="FC118" s="100"/>
      <c r="FD118" s="100"/>
      <c r="FE118" s="100"/>
      <c r="FF118" s="100"/>
      <c r="FG118" s="100"/>
      <c r="FH118" s="100"/>
      <c r="FI118" s="100"/>
      <c r="FJ118" s="100"/>
      <c r="FK118" s="100"/>
      <c r="FL118" s="100"/>
      <c r="FM118" s="100"/>
      <c r="FN118" s="100"/>
      <c r="FO118" s="100"/>
      <c r="FP118" s="100"/>
      <c r="FQ118" s="100"/>
      <c r="FR118" s="100"/>
      <c r="FS118" s="100"/>
      <c r="FT118" s="100"/>
      <c r="FU118" s="100"/>
      <c r="FV118" s="100"/>
      <c r="FW118" s="100"/>
      <c r="FX118" s="100"/>
      <c r="FY118" s="100"/>
      <c r="FZ118" s="100"/>
      <c r="GA118" s="100"/>
      <c r="GB118" s="100"/>
      <c r="GC118" s="100"/>
      <c r="GD118" s="100"/>
      <c r="GE118" s="100"/>
      <c r="GF118" s="100"/>
      <c r="GG118" s="100"/>
      <c r="GH118" s="100"/>
      <c r="GI118" s="100"/>
      <c r="GJ118" s="100"/>
      <c r="GK118" s="100"/>
      <c r="GL118" s="100"/>
      <c r="GM118" s="100"/>
      <c r="GN118" s="100"/>
      <c r="GO118" s="100"/>
      <c r="GP118" s="100"/>
      <c r="GQ118" s="100"/>
      <c r="GR118" s="100"/>
      <c r="GS118" s="100"/>
      <c r="GT118" s="100"/>
      <c r="GU118" s="100"/>
      <c r="GV118" s="100"/>
      <c r="GW118" s="100"/>
      <c r="GX118" s="100"/>
      <c r="GY118" s="100"/>
      <c r="GZ118" s="100"/>
      <c r="HA118" s="100"/>
      <c r="HB118" s="100"/>
      <c r="HC118" s="100"/>
      <c r="HD118" s="100"/>
      <c r="HE118" s="100"/>
      <c r="HF118" s="100"/>
      <c r="HG118" s="100"/>
      <c r="HH118" s="100"/>
      <c r="HI118" s="100"/>
      <c r="HJ118" s="100"/>
      <c r="HK118" s="100"/>
      <c r="HL118" s="100"/>
      <c r="HM118" s="100"/>
      <c r="HN118" s="100"/>
      <c r="HO118" s="100"/>
      <c r="HP118" s="100"/>
      <c r="HQ118" s="100"/>
      <c r="HR118" s="100"/>
      <c r="HS118" s="100"/>
      <c r="HT118" s="100"/>
      <c r="HU118" s="100"/>
      <c r="HV118" s="100"/>
      <c r="HW118" s="100"/>
      <c r="HX118" s="100"/>
      <c r="HY118" s="100"/>
      <c r="HZ118" s="100"/>
      <c r="IA118" s="100"/>
      <c r="IB118" s="100"/>
      <c r="IC118" s="100"/>
      <c r="ID118" s="100"/>
      <c r="IE118" s="100"/>
      <c r="IF118" s="100"/>
      <c r="IG118" s="100"/>
      <c r="IH118" s="100"/>
      <c r="II118" s="100"/>
      <c r="IJ118" s="100"/>
      <c r="IK118" s="100"/>
      <c r="IL118" s="100"/>
      <c r="IM118" s="100"/>
      <c r="IN118" s="100"/>
      <c r="IO118" s="100"/>
      <c r="IP118" s="100"/>
      <c r="IQ118" s="100"/>
      <c r="IR118" s="100"/>
      <c r="IS118" s="100"/>
      <c r="IT118" s="100"/>
      <c r="IU118" s="100"/>
      <c r="IV118" s="100"/>
    </row>
    <row r="119" spans="1:256" ht="15" x14ac:dyDescent="0.25">
      <c r="A119" s="162" t="s">
        <v>26</v>
      </c>
      <c r="B119" s="294" t="s">
        <v>45</v>
      </c>
      <c r="C119" s="240"/>
      <c r="D119" s="303" t="s">
        <v>31</v>
      </c>
      <c r="E119" s="303"/>
      <c r="F119" s="119"/>
      <c r="G119" s="116"/>
      <c r="H119" s="116"/>
      <c r="I119" s="116"/>
      <c r="J119" s="116"/>
      <c r="K119" s="116"/>
      <c r="L119" s="116"/>
      <c r="M119" s="116"/>
      <c r="N119" s="62"/>
      <c r="O119" s="62"/>
      <c r="P119" s="62"/>
      <c r="Q119" s="39"/>
      <c r="R119" s="61"/>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100"/>
      <c r="DI119" s="100"/>
      <c r="DJ119" s="100"/>
      <c r="DK119" s="100"/>
      <c r="DL119" s="100"/>
      <c r="DM119" s="100"/>
      <c r="DN119" s="100"/>
      <c r="DO119" s="100"/>
      <c r="DP119" s="100"/>
      <c r="DQ119" s="100"/>
      <c r="DR119" s="100"/>
      <c r="DS119" s="100"/>
      <c r="DT119" s="100"/>
      <c r="DU119" s="100"/>
      <c r="DV119" s="100"/>
      <c r="DW119" s="100"/>
      <c r="DX119" s="100"/>
      <c r="DY119" s="100"/>
      <c r="DZ119" s="100"/>
      <c r="EA119" s="100"/>
      <c r="EB119" s="100"/>
      <c r="EC119" s="100"/>
      <c r="ED119" s="100"/>
      <c r="EE119" s="100"/>
      <c r="EF119" s="100"/>
      <c r="EG119" s="100"/>
      <c r="EH119" s="100"/>
      <c r="EI119" s="100"/>
      <c r="EJ119" s="100"/>
      <c r="EK119" s="100"/>
      <c r="EL119" s="100"/>
      <c r="EM119" s="100"/>
      <c r="EN119" s="100"/>
      <c r="EO119" s="100"/>
      <c r="EP119" s="100"/>
      <c r="EQ119" s="100"/>
      <c r="ER119" s="100"/>
      <c r="ES119" s="100"/>
      <c r="ET119" s="100"/>
      <c r="EU119" s="100"/>
      <c r="EV119" s="100"/>
      <c r="EW119" s="100"/>
      <c r="EX119" s="100"/>
      <c r="EY119" s="100"/>
      <c r="EZ119" s="100"/>
      <c r="FA119" s="100"/>
      <c r="FB119" s="100"/>
      <c r="FC119" s="100"/>
      <c r="FD119" s="100"/>
      <c r="FE119" s="100"/>
      <c r="FF119" s="100"/>
      <c r="FG119" s="100"/>
      <c r="FH119" s="100"/>
      <c r="FI119" s="100"/>
      <c r="FJ119" s="100"/>
      <c r="FK119" s="100"/>
      <c r="FL119" s="100"/>
      <c r="FM119" s="100"/>
      <c r="FN119" s="100"/>
      <c r="FO119" s="100"/>
      <c r="FP119" s="100"/>
      <c r="FQ119" s="100"/>
      <c r="FR119" s="100"/>
      <c r="FS119" s="100"/>
      <c r="FT119" s="100"/>
      <c r="FU119" s="100"/>
      <c r="FV119" s="100"/>
      <c r="FW119" s="100"/>
      <c r="FX119" s="100"/>
      <c r="FY119" s="100"/>
      <c r="FZ119" s="100"/>
      <c r="GA119" s="100"/>
      <c r="GB119" s="100"/>
      <c r="GC119" s="100"/>
      <c r="GD119" s="100"/>
      <c r="GE119" s="100"/>
      <c r="GF119" s="100"/>
      <c r="GG119" s="100"/>
      <c r="GH119" s="100"/>
      <c r="GI119" s="100"/>
      <c r="GJ119" s="100"/>
      <c r="GK119" s="100"/>
      <c r="GL119" s="100"/>
      <c r="GM119" s="100"/>
      <c r="GN119" s="100"/>
      <c r="GO119" s="100"/>
      <c r="GP119" s="100"/>
      <c r="GQ119" s="100"/>
      <c r="GR119" s="100"/>
      <c r="GS119" s="100"/>
      <c r="GT119" s="100"/>
      <c r="GU119" s="100"/>
      <c r="GV119" s="100"/>
      <c r="GW119" s="100"/>
      <c r="GX119" s="100"/>
      <c r="GY119" s="100"/>
      <c r="GZ119" s="100"/>
      <c r="HA119" s="100"/>
      <c r="HB119" s="100"/>
      <c r="HC119" s="100"/>
      <c r="HD119" s="100"/>
      <c r="HE119" s="100"/>
      <c r="HF119" s="100"/>
      <c r="HG119" s="100"/>
      <c r="HH119" s="100"/>
      <c r="HI119" s="100"/>
      <c r="HJ119" s="100"/>
      <c r="HK119" s="100"/>
      <c r="HL119" s="100"/>
      <c r="HM119" s="100"/>
      <c r="HN119" s="100"/>
      <c r="HO119" s="100"/>
      <c r="HP119" s="100"/>
      <c r="HQ119" s="100"/>
      <c r="HR119" s="100"/>
      <c r="HS119" s="100"/>
      <c r="HT119" s="100"/>
      <c r="HU119" s="100"/>
      <c r="HV119" s="100"/>
      <c r="HW119" s="100"/>
      <c r="HX119" s="100"/>
      <c r="HY119" s="100"/>
      <c r="HZ119" s="100"/>
      <c r="IA119" s="100"/>
      <c r="IB119" s="100"/>
      <c r="IC119" s="100"/>
      <c r="ID119" s="100"/>
      <c r="IE119" s="100"/>
      <c r="IF119" s="100"/>
      <c r="IG119" s="100"/>
      <c r="IH119" s="100"/>
      <c r="II119" s="100"/>
      <c r="IJ119" s="100"/>
      <c r="IK119" s="100"/>
      <c r="IL119" s="100"/>
      <c r="IM119" s="100"/>
      <c r="IN119" s="100"/>
      <c r="IO119" s="100"/>
      <c r="IP119" s="100"/>
      <c r="IQ119" s="100"/>
      <c r="IR119" s="100"/>
      <c r="IS119" s="100"/>
      <c r="IT119" s="100"/>
      <c r="IU119" s="100"/>
      <c r="IV119" s="100"/>
    </row>
    <row r="120" spans="1:256" ht="15" x14ac:dyDescent="0.25">
      <c r="A120" s="117"/>
      <c r="B120" s="306" t="s">
        <v>46</v>
      </c>
      <c r="C120" s="241"/>
      <c r="D120" s="241"/>
      <c r="E120" s="241"/>
      <c r="F120" s="241"/>
      <c r="G120" s="241"/>
      <c r="H120" s="241"/>
      <c r="I120" s="241"/>
      <c r="J120" s="241"/>
      <c r="K120" s="116"/>
      <c r="L120" s="116"/>
      <c r="M120" s="116"/>
      <c r="N120" s="313"/>
      <c r="O120" s="313"/>
      <c r="P120" s="314"/>
      <c r="Q120" s="39"/>
      <c r="R120" s="61"/>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100"/>
      <c r="DI120" s="100"/>
      <c r="DJ120" s="100"/>
      <c r="DK120" s="100"/>
      <c r="DL120" s="100"/>
      <c r="DM120" s="100"/>
      <c r="DN120" s="100"/>
      <c r="DO120" s="100"/>
      <c r="DP120" s="100"/>
      <c r="DQ120" s="100"/>
      <c r="DR120" s="100"/>
      <c r="DS120" s="100"/>
      <c r="DT120" s="100"/>
      <c r="DU120" s="100"/>
      <c r="DV120" s="100"/>
      <c r="DW120" s="100"/>
      <c r="DX120" s="100"/>
      <c r="DY120" s="100"/>
      <c r="DZ120" s="100"/>
      <c r="EA120" s="100"/>
      <c r="EB120" s="100"/>
      <c r="EC120" s="100"/>
      <c r="ED120" s="100"/>
      <c r="EE120" s="100"/>
      <c r="EF120" s="100"/>
      <c r="EG120" s="100"/>
      <c r="EH120" s="100"/>
      <c r="EI120" s="100"/>
      <c r="EJ120" s="100"/>
      <c r="EK120" s="100"/>
      <c r="EL120" s="100"/>
      <c r="EM120" s="100"/>
      <c r="EN120" s="100"/>
      <c r="EO120" s="100"/>
      <c r="EP120" s="100"/>
      <c r="EQ120" s="100"/>
      <c r="ER120" s="100"/>
      <c r="ES120" s="100"/>
      <c r="ET120" s="100"/>
      <c r="EU120" s="100"/>
      <c r="EV120" s="100"/>
      <c r="EW120" s="100"/>
      <c r="EX120" s="100"/>
      <c r="EY120" s="100"/>
      <c r="EZ120" s="100"/>
      <c r="FA120" s="100"/>
      <c r="FB120" s="100"/>
      <c r="FC120" s="100"/>
      <c r="FD120" s="100"/>
      <c r="FE120" s="100"/>
      <c r="FF120" s="100"/>
      <c r="FG120" s="100"/>
      <c r="FH120" s="100"/>
      <c r="FI120" s="100"/>
      <c r="FJ120" s="100"/>
      <c r="FK120" s="100"/>
      <c r="FL120" s="100"/>
      <c r="FM120" s="100"/>
      <c r="FN120" s="100"/>
      <c r="FO120" s="100"/>
      <c r="FP120" s="100"/>
      <c r="FQ120" s="100"/>
      <c r="FR120" s="100"/>
      <c r="FS120" s="100"/>
      <c r="FT120" s="100"/>
      <c r="FU120" s="100"/>
      <c r="FV120" s="100"/>
      <c r="FW120" s="100"/>
      <c r="FX120" s="100"/>
      <c r="FY120" s="100"/>
      <c r="FZ120" s="100"/>
      <c r="GA120" s="100"/>
      <c r="GB120" s="100"/>
      <c r="GC120" s="100"/>
      <c r="GD120" s="100"/>
      <c r="GE120" s="100"/>
      <c r="GF120" s="100"/>
      <c r="GG120" s="100"/>
      <c r="GH120" s="100"/>
      <c r="GI120" s="100"/>
      <c r="GJ120" s="100"/>
      <c r="GK120" s="100"/>
      <c r="GL120" s="100"/>
      <c r="GM120" s="100"/>
      <c r="GN120" s="100"/>
      <c r="GO120" s="100"/>
      <c r="GP120" s="100"/>
      <c r="GQ120" s="100"/>
      <c r="GR120" s="100"/>
      <c r="GS120" s="100"/>
      <c r="GT120" s="100"/>
      <c r="GU120" s="100"/>
      <c r="GV120" s="100"/>
      <c r="GW120" s="100"/>
      <c r="GX120" s="100"/>
      <c r="GY120" s="100"/>
      <c r="GZ120" s="100"/>
      <c r="HA120" s="100"/>
      <c r="HB120" s="100"/>
      <c r="HC120" s="100"/>
      <c r="HD120" s="100"/>
      <c r="HE120" s="100"/>
      <c r="HF120" s="100"/>
      <c r="HG120" s="100"/>
      <c r="HH120" s="100"/>
      <c r="HI120" s="100"/>
      <c r="HJ120" s="100"/>
      <c r="HK120" s="100"/>
      <c r="HL120" s="100"/>
      <c r="HM120" s="100"/>
      <c r="HN120" s="100"/>
      <c r="HO120" s="100"/>
      <c r="HP120" s="100"/>
      <c r="HQ120" s="100"/>
      <c r="HR120" s="100"/>
      <c r="HS120" s="100"/>
      <c r="HT120" s="100"/>
      <c r="HU120" s="100"/>
      <c r="HV120" s="100"/>
      <c r="HW120" s="100"/>
      <c r="HX120" s="100"/>
      <c r="HY120" s="100"/>
      <c r="HZ120" s="100"/>
      <c r="IA120" s="100"/>
      <c r="IB120" s="100"/>
      <c r="IC120" s="100"/>
      <c r="ID120" s="100"/>
      <c r="IE120" s="100"/>
      <c r="IF120" s="100"/>
      <c r="IG120" s="100"/>
      <c r="IH120" s="100"/>
      <c r="II120" s="100"/>
      <c r="IJ120" s="100"/>
      <c r="IK120" s="100"/>
      <c r="IL120" s="100"/>
      <c r="IM120" s="100"/>
      <c r="IN120" s="100"/>
      <c r="IO120" s="100"/>
      <c r="IP120" s="100"/>
      <c r="IQ120" s="100"/>
      <c r="IR120" s="100"/>
      <c r="IS120" s="100"/>
      <c r="IT120" s="100"/>
      <c r="IU120" s="100"/>
      <c r="IV120" s="100"/>
    </row>
    <row r="121" spans="1:256" ht="15" x14ac:dyDescent="0.25">
      <c r="A121" s="20"/>
      <c r="B121" s="306" t="s">
        <v>62</v>
      </c>
      <c r="C121" s="241"/>
      <c r="D121" s="241"/>
      <c r="E121" s="241"/>
      <c r="F121" s="241"/>
      <c r="G121" s="241"/>
      <c r="H121" s="241"/>
      <c r="I121" s="241"/>
      <c r="J121" s="241"/>
      <c r="K121" s="116"/>
      <c r="L121" s="204"/>
      <c r="M121" s="215"/>
      <c r="N121" s="307"/>
      <c r="O121" s="307"/>
      <c r="P121" s="308"/>
      <c r="Q121" s="39"/>
      <c r="R121" s="61"/>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100"/>
      <c r="DI121" s="100"/>
      <c r="DJ121" s="100"/>
      <c r="DK121" s="100"/>
      <c r="DL121" s="100"/>
      <c r="DM121" s="100"/>
      <c r="DN121" s="100"/>
      <c r="DO121" s="100"/>
      <c r="DP121" s="100"/>
      <c r="DQ121" s="100"/>
      <c r="DR121" s="100"/>
      <c r="DS121" s="100"/>
      <c r="DT121" s="100"/>
      <c r="DU121" s="100"/>
      <c r="DV121" s="100"/>
      <c r="DW121" s="100"/>
      <c r="DX121" s="100"/>
      <c r="DY121" s="100"/>
      <c r="DZ121" s="100"/>
      <c r="EA121" s="100"/>
      <c r="EB121" s="100"/>
      <c r="EC121" s="100"/>
      <c r="ED121" s="100"/>
      <c r="EE121" s="100"/>
      <c r="EF121" s="100"/>
      <c r="EG121" s="100"/>
      <c r="EH121" s="100"/>
      <c r="EI121" s="100"/>
      <c r="EJ121" s="100"/>
      <c r="EK121" s="100"/>
      <c r="EL121" s="100"/>
      <c r="EM121" s="100"/>
      <c r="EN121" s="100"/>
      <c r="EO121" s="100"/>
      <c r="EP121" s="100"/>
      <c r="EQ121" s="100"/>
      <c r="ER121" s="100"/>
      <c r="ES121" s="100"/>
      <c r="ET121" s="100"/>
      <c r="EU121" s="100"/>
      <c r="EV121" s="100"/>
      <c r="EW121" s="100"/>
      <c r="EX121" s="100"/>
      <c r="EY121" s="100"/>
      <c r="EZ121" s="100"/>
      <c r="FA121" s="100"/>
      <c r="FB121" s="100"/>
      <c r="FC121" s="100"/>
      <c r="FD121" s="100"/>
      <c r="FE121" s="100"/>
      <c r="FF121" s="100"/>
      <c r="FG121" s="100"/>
      <c r="FH121" s="100"/>
      <c r="FI121" s="100"/>
      <c r="FJ121" s="100"/>
      <c r="FK121" s="100"/>
      <c r="FL121" s="100"/>
      <c r="FM121" s="100"/>
      <c r="FN121" s="100"/>
      <c r="FO121" s="100"/>
      <c r="FP121" s="100"/>
      <c r="FQ121" s="100"/>
      <c r="FR121" s="100"/>
      <c r="FS121" s="100"/>
      <c r="FT121" s="100"/>
      <c r="FU121" s="100"/>
      <c r="FV121" s="100"/>
      <c r="FW121" s="100"/>
      <c r="FX121" s="100"/>
      <c r="FY121" s="100"/>
      <c r="FZ121" s="100"/>
      <c r="GA121" s="100"/>
      <c r="GB121" s="100"/>
      <c r="GC121" s="100"/>
      <c r="GD121" s="100"/>
      <c r="GE121" s="100"/>
      <c r="GF121" s="100"/>
      <c r="GG121" s="100"/>
      <c r="GH121" s="100"/>
      <c r="GI121" s="100"/>
      <c r="GJ121" s="100"/>
      <c r="GK121" s="100"/>
      <c r="GL121" s="100"/>
      <c r="GM121" s="100"/>
      <c r="GN121" s="100"/>
      <c r="GO121" s="100"/>
      <c r="GP121" s="100"/>
      <c r="GQ121" s="100"/>
      <c r="GR121" s="100"/>
      <c r="GS121" s="100"/>
      <c r="GT121" s="100"/>
      <c r="GU121" s="100"/>
      <c r="GV121" s="100"/>
      <c r="GW121" s="100"/>
      <c r="GX121" s="100"/>
      <c r="GY121" s="100"/>
      <c r="GZ121" s="100"/>
      <c r="HA121" s="100"/>
      <c r="HB121" s="100"/>
      <c r="HC121" s="100"/>
      <c r="HD121" s="100"/>
      <c r="HE121" s="100"/>
      <c r="HF121" s="100"/>
      <c r="HG121" s="100"/>
      <c r="HH121" s="100"/>
      <c r="HI121" s="100"/>
      <c r="HJ121" s="100"/>
      <c r="HK121" s="100"/>
      <c r="HL121" s="100"/>
      <c r="HM121" s="100"/>
      <c r="HN121" s="100"/>
      <c r="HO121" s="100"/>
      <c r="HP121" s="100"/>
      <c r="HQ121" s="100"/>
      <c r="HR121" s="100"/>
      <c r="HS121" s="100"/>
      <c r="HT121" s="100"/>
      <c r="HU121" s="100"/>
      <c r="HV121" s="100"/>
      <c r="HW121" s="100"/>
      <c r="HX121" s="100"/>
      <c r="HY121" s="100"/>
      <c r="HZ121" s="100"/>
      <c r="IA121" s="100"/>
      <c r="IB121" s="100"/>
      <c r="IC121" s="100"/>
      <c r="ID121" s="100"/>
      <c r="IE121" s="100"/>
      <c r="IF121" s="100"/>
      <c r="IG121" s="100"/>
      <c r="IH121" s="100"/>
      <c r="II121" s="100"/>
      <c r="IJ121" s="100"/>
      <c r="IK121" s="100"/>
      <c r="IL121" s="100"/>
      <c r="IM121" s="100"/>
      <c r="IN121" s="100"/>
      <c r="IO121" s="100"/>
      <c r="IP121" s="100"/>
      <c r="IQ121" s="100"/>
      <c r="IR121" s="100"/>
      <c r="IS121" s="100"/>
      <c r="IT121" s="100"/>
      <c r="IU121" s="100"/>
      <c r="IV121" s="100"/>
    </row>
    <row r="122" spans="1:256" ht="15" x14ac:dyDescent="0.25">
      <c r="A122" s="167" t="s">
        <v>27</v>
      </c>
      <c r="B122" s="189" t="s">
        <v>116</v>
      </c>
      <c r="C122" s="309"/>
      <c r="D122" s="309"/>
      <c r="E122" s="309"/>
      <c r="F122" s="309"/>
      <c r="G122" s="309"/>
      <c r="H122" s="309"/>
      <c r="I122" s="309"/>
      <c r="J122" s="309"/>
      <c r="K122" s="113"/>
      <c r="L122" s="113"/>
      <c r="M122" s="113"/>
      <c r="N122" s="310">
        <f>(N118-N120+N121)</f>
        <v>0</v>
      </c>
      <c r="O122" s="310"/>
      <c r="P122" s="310"/>
      <c r="Q122" s="39"/>
      <c r="R122" s="61"/>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100"/>
      <c r="DI122" s="100"/>
      <c r="DJ122" s="100"/>
      <c r="DK122" s="100"/>
      <c r="DL122" s="100"/>
      <c r="DM122" s="100"/>
      <c r="DN122" s="100"/>
      <c r="DO122" s="100"/>
      <c r="DP122" s="100"/>
      <c r="DQ122" s="100"/>
      <c r="DR122" s="100"/>
      <c r="DS122" s="100"/>
      <c r="DT122" s="100"/>
      <c r="DU122" s="100"/>
      <c r="DV122" s="100"/>
      <c r="DW122" s="100"/>
      <c r="DX122" s="100"/>
      <c r="DY122" s="100"/>
      <c r="DZ122" s="100"/>
      <c r="EA122" s="100"/>
      <c r="EB122" s="100"/>
      <c r="EC122" s="100"/>
      <c r="ED122" s="100"/>
      <c r="EE122" s="100"/>
      <c r="EF122" s="100"/>
      <c r="EG122" s="100"/>
      <c r="EH122" s="100"/>
      <c r="EI122" s="100"/>
      <c r="EJ122" s="100"/>
      <c r="EK122" s="100"/>
      <c r="EL122" s="100"/>
      <c r="EM122" s="100"/>
      <c r="EN122" s="100"/>
      <c r="EO122" s="100"/>
      <c r="EP122" s="100"/>
      <c r="EQ122" s="100"/>
      <c r="ER122" s="100"/>
      <c r="ES122" s="100"/>
      <c r="ET122" s="100"/>
      <c r="EU122" s="100"/>
      <c r="EV122" s="100"/>
      <c r="EW122" s="100"/>
      <c r="EX122" s="100"/>
      <c r="EY122" s="100"/>
      <c r="EZ122" s="100"/>
      <c r="FA122" s="100"/>
      <c r="FB122" s="100"/>
      <c r="FC122" s="100"/>
      <c r="FD122" s="100"/>
      <c r="FE122" s="100"/>
      <c r="FF122" s="100"/>
      <c r="FG122" s="100"/>
      <c r="FH122" s="100"/>
      <c r="FI122" s="100"/>
      <c r="FJ122" s="100"/>
      <c r="FK122" s="100"/>
      <c r="FL122" s="100"/>
      <c r="FM122" s="100"/>
      <c r="FN122" s="100"/>
      <c r="FO122" s="100"/>
      <c r="FP122" s="100"/>
      <c r="FQ122" s="100"/>
      <c r="FR122" s="100"/>
      <c r="FS122" s="100"/>
      <c r="FT122" s="100"/>
      <c r="FU122" s="100"/>
      <c r="FV122" s="100"/>
      <c r="FW122" s="100"/>
      <c r="FX122" s="100"/>
      <c r="FY122" s="100"/>
      <c r="FZ122" s="100"/>
      <c r="GA122" s="100"/>
      <c r="GB122" s="100"/>
      <c r="GC122" s="100"/>
      <c r="GD122" s="100"/>
      <c r="GE122" s="100"/>
      <c r="GF122" s="100"/>
      <c r="GG122" s="100"/>
      <c r="GH122" s="100"/>
      <c r="GI122" s="100"/>
      <c r="GJ122" s="100"/>
      <c r="GK122" s="100"/>
      <c r="GL122" s="100"/>
      <c r="GM122" s="100"/>
      <c r="GN122" s="100"/>
      <c r="GO122" s="100"/>
      <c r="GP122" s="100"/>
      <c r="GQ122" s="100"/>
      <c r="GR122" s="100"/>
      <c r="GS122" s="100"/>
      <c r="GT122" s="100"/>
      <c r="GU122" s="100"/>
      <c r="GV122" s="100"/>
      <c r="GW122" s="100"/>
      <c r="GX122" s="100"/>
      <c r="GY122" s="100"/>
      <c r="GZ122" s="100"/>
      <c r="HA122" s="100"/>
      <c r="HB122" s="100"/>
      <c r="HC122" s="100"/>
      <c r="HD122" s="100"/>
      <c r="HE122" s="100"/>
      <c r="HF122" s="100"/>
      <c r="HG122" s="100"/>
      <c r="HH122" s="100"/>
      <c r="HI122" s="100"/>
      <c r="HJ122" s="100"/>
      <c r="HK122" s="100"/>
      <c r="HL122" s="100"/>
      <c r="HM122" s="100"/>
      <c r="HN122" s="100"/>
      <c r="HO122" s="100"/>
      <c r="HP122" s="100"/>
      <c r="HQ122" s="100"/>
      <c r="HR122" s="100"/>
      <c r="HS122" s="100"/>
      <c r="HT122" s="100"/>
      <c r="HU122" s="100"/>
      <c r="HV122" s="100"/>
      <c r="HW122" s="100"/>
      <c r="HX122" s="100"/>
      <c r="HY122" s="100"/>
      <c r="HZ122" s="100"/>
      <c r="IA122" s="100"/>
      <c r="IB122" s="100"/>
      <c r="IC122" s="100"/>
      <c r="ID122" s="100"/>
      <c r="IE122" s="100"/>
      <c r="IF122" s="100"/>
      <c r="IG122" s="100"/>
      <c r="IH122" s="100"/>
      <c r="II122" s="100"/>
      <c r="IJ122" s="100"/>
      <c r="IK122" s="100"/>
      <c r="IL122" s="100"/>
      <c r="IM122" s="100"/>
      <c r="IN122" s="100"/>
      <c r="IO122" s="100"/>
      <c r="IP122" s="100"/>
      <c r="IQ122" s="100"/>
      <c r="IR122" s="100"/>
      <c r="IS122" s="100"/>
      <c r="IT122" s="100"/>
      <c r="IU122" s="100"/>
      <c r="IV122" s="100"/>
    </row>
    <row r="123" spans="1:256" ht="7.95" customHeight="1" x14ac:dyDescent="0.25">
      <c r="A123" s="56"/>
      <c r="B123" s="43"/>
      <c r="C123" s="43"/>
      <c r="D123" s="43"/>
      <c r="E123" s="95"/>
      <c r="F123" s="95"/>
      <c r="G123" s="95"/>
      <c r="H123" s="95"/>
      <c r="I123" s="95"/>
      <c r="J123" s="95"/>
      <c r="K123" s="95"/>
      <c r="L123" s="95"/>
      <c r="M123" s="95"/>
      <c r="N123" s="121"/>
      <c r="O123" s="121"/>
      <c r="P123" s="121"/>
      <c r="Q123" s="44"/>
      <c r="R123" s="10"/>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c r="HJ123" s="12"/>
      <c r="HK123" s="12"/>
      <c r="HL123" s="12"/>
      <c r="HM123" s="12"/>
      <c r="HN123" s="12"/>
      <c r="HO123" s="12"/>
      <c r="HP123" s="12"/>
      <c r="HQ123" s="12"/>
      <c r="HR123" s="12"/>
      <c r="HS123" s="12"/>
      <c r="HT123" s="12"/>
      <c r="HU123" s="12"/>
      <c r="HV123" s="12"/>
      <c r="HW123" s="12"/>
      <c r="HX123" s="12"/>
      <c r="HY123" s="12"/>
      <c r="HZ123" s="12"/>
      <c r="IA123" s="12"/>
      <c r="IB123" s="12"/>
      <c r="IC123" s="12"/>
      <c r="ID123" s="12"/>
      <c r="IE123" s="12"/>
      <c r="IF123" s="12"/>
      <c r="IG123" s="12"/>
      <c r="IH123" s="12"/>
      <c r="II123" s="12"/>
      <c r="IJ123" s="12"/>
      <c r="IK123" s="12"/>
      <c r="IL123" s="12"/>
      <c r="IM123" s="12"/>
      <c r="IN123" s="12"/>
      <c r="IO123" s="12"/>
      <c r="IP123" s="12"/>
      <c r="IQ123" s="12"/>
      <c r="IR123" s="12"/>
      <c r="IS123" s="12"/>
      <c r="IT123" s="12"/>
      <c r="IU123" s="12"/>
      <c r="IV123" s="12"/>
    </row>
    <row r="124" spans="1:256" ht="10.95" customHeight="1" x14ac:dyDescent="0.25">
      <c r="A124" s="21"/>
      <c r="B124" s="21"/>
      <c r="C124" s="21"/>
      <c r="D124" s="21"/>
      <c r="E124" s="21"/>
      <c r="F124" s="21"/>
      <c r="G124" s="21"/>
      <c r="H124" s="21"/>
      <c r="I124" s="21"/>
      <c r="J124" s="21"/>
      <c r="K124" s="21"/>
      <c r="L124" s="21"/>
      <c r="M124" s="21"/>
      <c r="N124" s="21"/>
      <c r="O124" s="21"/>
      <c r="P124" s="21"/>
      <c r="Q124" s="21"/>
      <c r="R124" s="10"/>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c r="HJ124" s="12"/>
      <c r="HK124" s="12"/>
      <c r="HL124" s="12"/>
      <c r="HM124" s="12"/>
      <c r="HN124" s="12"/>
      <c r="HO124" s="12"/>
      <c r="HP124" s="12"/>
      <c r="HQ124" s="12"/>
      <c r="HR124" s="12"/>
      <c r="HS124" s="12"/>
      <c r="HT124" s="12"/>
      <c r="HU124" s="12"/>
      <c r="HV124" s="12"/>
      <c r="HW124" s="12"/>
      <c r="HX124" s="12"/>
      <c r="HY124" s="12"/>
      <c r="HZ124" s="12"/>
      <c r="IA124" s="12"/>
      <c r="IB124" s="12"/>
      <c r="IC124" s="12"/>
      <c r="ID124" s="12"/>
      <c r="IE124" s="12"/>
      <c r="IF124" s="12"/>
      <c r="IG124" s="12"/>
      <c r="IH124" s="12"/>
      <c r="II124" s="12"/>
      <c r="IJ124" s="12"/>
      <c r="IK124" s="12"/>
      <c r="IL124" s="12"/>
      <c r="IM124" s="12"/>
      <c r="IN124" s="12"/>
      <c r="IO124" s="12"/>
      <c r="IP124" s="12"/>
      <c r="IQ124" s="12"/>
      <c r="IR124" s="12"/>
      <c r="IS124" s="12"/>
      <c r="IT124" s="12"/>
      <c r="IU124" s="12"/>
      <c r="IV124" s="12"/>
    </row>
    <row r="125" spans="1:256" ht="15" x14ac:dyDescent="0.25">
      <c r="A125" s="168" t="s">
        <v>28</v>
      </c>
      <c r="B125" s="242" t="s">
        <v>84</v>
      </c>
      <c r="C125" s="242"/>
      <c r="D125" s="242"/>
      <c r="E125" s="242"/>
      <c r="F125" s="242"/>
      <c r="G125" s="242"/>
      <c r="H125" s="242"/>
      <c r="I125" s="242"/>
      <c r="J125" s="242"/>
      <c r="K125" s="242"/>
      <c r="L125" s="242"/>
      <c r="M125" s="242"/>
      <c r="N125" s="242"/>
      <c r="O125" s="101"/>
      <c r="P125" s="101"/>
      <c r="Q125" s="52"/>
      <c r="R125" s="14"/>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c r="IS125" s="16"/>
      <c r="IT125" s="16"/>
      <c r="IU125" s="16"/>
      <c r="IV125" s="16"/>
    </row>
    <row r="126" spans="1:256" ht="13.8" x14ac:dyDescent="0.25">
      <c r="A126" s="102"/>
      <c r="B126" s="156" t="s">
        <v>128</v>
      </c>
      <c r="C126" s="156"/>
      <c r="D126" s="156"/>
      <c r="E126" s="156"/>
      <c r="F126" s="156"/>
      <c r="G126" s="164"/>
      <c r="H126" s="164"/>
      <c r="I126" s="164"/>
      <c r="J126" s="164"/>
      <c r="K126" s="164"/>
      <c r="L126" s="164"/>
      <c r="M126" s="164"/>
      <c r="N126" s="164"/>
      <c r="O126" s="141"/>
      <c r="P126" s="141"/>
      <c r="Q126" s="25"/>
      <c r="R126" s="10"/>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c r="FM126" s="12"/>
      <c r="FN126" s="12"/>
      <c r="FO126" s="12"/>
      <c r="FP126" s="12"/>
      <c r="FQ126" s="12"/>
      <c r="FR126" s="12"/>
      <c r="FS126" s="12"/>
      <c r="FT126" s="12"/>
      <c r="FU126" s="12"/>
      <c r="FV126" s="12"/>
      <c r="FW126" s="12"/>
      <c r="FX126" s="12"/>
      <c r="FY126" s="12"/>
      <c r="FZ126" s="12"/>
      <c r="GA126" s="12"/>
      <c r="GB126" s="12"/>
      <c r="GC126" s="12"/>
      <c r="GD126" s="12"/>
      <c r="GE126" s="12"/>
      <c r="GF126" s="12"/>
      <c r="GG126" s="12"/>
      <c r="GH126" s="12"/>
      <c r="GI126" s="12"/>
      <c r="GJ126" s="12"/>
      <c r="GK126" s="12"/>
      <c r="GL126" s="12"/>
      <c r="GM126" s="12"/>
      <c r="GN126" s="12"/>
      <c r="GO126" s="12"/>
      <c r="GP126" s="12"/>
      <c r="GQ126" s="12"/>
      <c r="GR126" s="12"/>
      <c r="GS126" s="12"/>
      <c r="GT126" s="12"/>
      <c r="GU126" s="12"/>
      <c r="GV126" s="12"/>
      <c r="GW126" s="12"/>
      <c r="GX126" s="12"/>
      <c r="GY126" s="12"/>
      <c r="GZ126" s="12"/>
      <c r="HA126" s="12"/>
      <c r="HB126" s="12"/>
      <c r="HC126" s="12"/>
      <c r="HD126" s="12"/>
      <c r="HE126" s="12"/>
      <c r="HF126" s="12"/>
      <c r="HG126" s="12"/>
      <c r="HH126" s="12"/>
      <c r="HI126" s="12"/>
      <c r="HJ126" s="12"/>
      <c r="HK126" s="12"/>
      <c r="HL126" s="12"/>
      <c r="HM126" s="12"/>
      <c r="HN126" s="12"/>
      <c r="HO126" s="12"/>
      <c r="HP126" s="12"/>
      <c r="HQ126" s="12"/>
      <c r="HR126" s="12"/>
      <c r="HS126" s="12"/>
      <c r="HT126" s="12"/>
      <c r="HU126" s="12"/>
      <c r="HV126" s="12"/>
      <c r="HW126" s="12"/>
      <c r="HX126" s="12"/>
      <c r="HY126" s="12"/>
      <c r="HZ126" s="12"/>
      <c r="IA126" s="12"/>
      <c r="IB126" s="12"/>
      <c r="IC126" s="12"/>
      <c r="ID126" s="12"/>
      <c r="IE126" s="12"/>
      <c r="IF126" s="12"/>
      <c r="IG126" s="12"/>
      <c r="IH126" s="12"/>
      <c r="II126" s="12"/>
      <c r="IJ126" s="12"/>
      <c r="IK126" s="12"/>
      <c r="IL126" s="12"/>
      <c r="IM126" s="12"/>
      <c r="IN126" s="12"/>
      <c r="IO126" s="12"/>
      <c r="IP126" s="12"/>
      <c r="IQ126" s="12"/>
      <c r="IR126" s="12"/>
      <c r="IS126" s="12"/>
      <c r="IT126" s="12"/>
      <c r="IU126" s="12"/>
      <c r="IV126" s="12"/>
    </row>
    <row r="127" spans="1:256" ht="15" x14ac:dyDescent="0.25">
      <c r="A127" s="102"/>
      <c r="B127" s="206">
        <f>MIN(N115,N118)</f>
        <v>0</v>
      </c>
      <c r="C127" s="206"/>
      <c r="D127" s="295"/>
      <c r="E127" s="112" t="s">
        <v>19</v>
      </c>
      <c r="F127" s="255">
        <f>SUM(N51)</f>
        <v>0</v>
      </c>
      <c r="G127" s="255"/>
      <c r="H127" s="255"/>
      <c r="I127" s="40" t="s">
        <v>20</v>
      </c>
      <c r="J127" s="30">
        <v>1000</v>
      </c>
      <c r="K127" s="31"/>
      <c r="L127" s="204" t="s">
        <v>3</v>
      </c>
      <c r="M127" s="257"/>
      <c r="N127" s="239" t="e">
        <f>SUM(B127/F127*J127)</f>
        <v>#DIV/0!</v>
      </c>
      <c r="O127" s="239"/>
      <c r="P127" s="239"/>
      <c r="Q127" s="25"/>
      <c r="R127" s="14"/>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c r="FZ127" s="16"/>
      <c r="GA127" s="16"/>
      <c r="GB127" s="16"/>
      <c r="GC127" s="16"/>
      <c r="GD127" s="16"/>
      <c r="GE127" s="16"/>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6"/>
      <c r="HE127" s="16"/>
      <c r="HF127" s="16"/>
      <c r="HG127" s="16"/>
      <c r="HH127" s="16"/>
      <c r="HI127" s="16"/>
      <c r="HJ127" s="16"/>
      <c r="HK127" s="16"/>
      <c r="HL127" s="16"/>
      <c r="HM127" s="16"/>
      <c r="HN127" s="16"/>
      <c r="HO127" s="16"/>
      <c r="HP127" s="16"/>
      <c r="HQ127" s="16"/>
      <c r="HR127" s="16"/>
      <c r="HS127" s="16"/>
      <c r="HT127" s="16"/>
      <c r="HU127" s="16"/>
      <c r="HV127" s="16"/>
      <c r="HW127" s="16"/>
      <c r="HX127" s="16"/>
      <c r="HY127" s="16"/>
      <c r="HZ127" s="16"/>
      <c r="IA127" s="16"/>
      <c r="IB127" s="16"/>
      <c r="IC127" s="16"/>
      <c r="ID127" s="16"/>
      <c r="IE127" s="16"/>
      <c r="IF127" s="16"/>
      <c r="IG127" s="16"/>
      <c r="IH127" s="16"/>
      <c r="II127" s="16"/>
      <c r="IJ127" s="16"/>
      <c r="IK127" s="16"/>
      <c r="IL127" s="16"/>
      <c r="IM127" s="16"/>
      <c r="IN127" s="16"/>
      <c r="IO127" s="16"/>
      <c r="IP127" s="16"/>
      <c r="IQ127" s="16"/>
      <c r="IR127" s="16"/>
      <c r="IS127" s="16"/>
      <c r="IT127" s="16"/>
      <c r="IU127" s="16"/>
      <c r="IV127" s="16"/>
    </row>
    <row r="128" spans="1:256" ht="13.95" customHeight="1" x14ac:dyDescent="0.25">
      <c r="A128" s="102"/>
      <c r="B128" s="208" t="s">
        <v>117</v>
      </c>
      <c r="C128" s="208"/>
      <c r="D128" s="208"/>
      <c r="E128" s="154"/>
      <c r="F128" s="208" t="s">
        <v>138</v>
      </c>
      <c r="G128" s="208"/>
      <c r="H128" s="208"/>
      <c r="I128" s="40"/>
      <c r="J128" s="31"/>
      <c r="K128" s="31"/>
      <c r="L128" s="154"/>
      <c r="M128" s="160"/>
      <c r="N128" s="302" t="s">
        <v>72</v>
      </c>
      <c r="O128" s="302"/>
      <c r="P128" s="302"/>
      <c r="Q128" s="25"/>
      <c r="R128" s="14"/>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c r="HU128" s="16"/>
      <c r="HV128" s="16"/>
      <c r="HW128" s="16"/>
      <c r="HX128" s="16"/>
      <c r="HY128" s="16"/>
      <c r="HZ128" s="16"/>
      <c r="IA128" s="16"/>
      <c r="IB128" s="16"/>
      <c r="IC128" s="16"/>
      <c r="ID128" s="16"/>
      <c r="IE128" s="16"/>
      <c r="IF128" s="16"/>
      <c r="IG128" s="16"/>
      <c r="IH128" s="16"/>
      <c r="II128" s="16"/>
      <c r="IJ128" s="16"/>
      <c r="IK128" s="16"/>
      <c r="IL128" s="16"/>
      <c r="IM128" s="16"/>
      <c r="IN128" s="16"/>
      <c r="IO128" s="16"/>
      <c r="IP128" s="16"/>
      <c r="IQ128" s="16"/>
      <c r="IR128" s="16"/>
      <c r="IS128" s="16"/>
      <c r="IT128" s="16"/>
      <c r="IU128" s="16"/>
      <c r="IV128" s="16"/>
    </row>
    <row r="129" spans="1:256" ht="7.5" hidden="1" customHeight="1" x14ac:dyDescent="0.25">
      <c r="A129" s="103"/>
      <c r="B129" s="159"/>
      <c r="C129" s="159"/>
      <c r="D129" s="159"/>
      <c r="E129" s="161"/>
      <c r="F129" s="159"/>
      <c r="G129" s="159"/>
      <c r="H129" s="159"/>
      <c r="I129" s="104"/>
      <c r="J129" s="30"/>
      <c r="K129" s="30"/>
      <c r="L129" s="161"/>
      <c r="M129" s="105"/>
      <c r="N129" s="157"/>
      <c r="O129" s="157"/>
      <c r="P129" s="157"/>
      <c r="Q129" s="44"/>
      <c r="R129" s="14"/>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c r="FO129" s="16"/>
      <c r="FP129" s="16"/>
      <c r="FQ129" s="16"/>
      <c r="FR129" s="16"/>
      <c r="FS129" s="16"/>
      <c r="FT129" s="16"/>
      <c r="FU129" s="16"/>
      <c r="FV129" s="16"/>
      <c r="FW129" s="16"/>
      <c r="FX129" s="16"/>
      <c r="FY129" s="16"/>
      <c r="FZ129" s="16"/>
      <c r="GA129" s="16"/>
      <c r="GB129" s="16"/>
      <c r="GC129" s="16"/>
      <c r="GD129" s="16"/>
      <c r="GE129" s="16"/>
      <c r="GF129" s="16"/>
      <c r="GG129" s="16"/>
      <c r="GH129" s="16"/>
      <c r="GI129" s="16"/>
      <c r="GJ129" s="16"/>
      <c r="GK129" s="16"/>
      <c r="GL129" s="16"/>
      <c r="GM129" s="16"/>
      <c r="GN129" s="16"/>
      <c r="GO129" s="16"/>
      <c r="GP129" s="16"/>
      <c r="GQ129" s="16"/>
      <c r="GR129" s="16"/>
      <c r="GS129" s="16"/>
      <c r="GT129" s="16"/>
      <c r="GU129" s="16"/>
      <c r="GV129" s="16"/>
      <c r="GW129" s="16"/>
      <c r="GX129" s="16"/>
      <c r="GY129" s="16"/>
      <c r="GZ129" s="16"/>
      <c r="HA129" s="16"/>
      <c r="HB129" s="16"/>
      <c r="HC129" s="16"/>
      <c r="HD129" s="16"/>
      <c r="HE129" s="16"/>
      <c r="HF129" s="16"/>
      <c r="HG129" s="16"/>
      <c r="HH129" s="16"/>
      <c r="HI129" s="16"/>
      <c r="HJ129" s="16"/>
      <c r="HK129" s="16"/>
      <c r="HL129" s="16"/>
      <c r="HM129" s="16"/>
      <c r="HN129" s="16"/>
      <c r="HO129" s="16"/>
      <c r="HP129" s="16"/>
      <c r="HQ129" s="16"/>
      <c r="HR129" s="16"/>
      <c r="HS129" s="16"/>
      <c r="HT129" s="16"/>
      <c r="HU129" s="16"/>
      <c r="HV129" s="16"/>
      <c r="HW129" s="16"/>
      <c r="HX129" s="16"/>
      <c r="HY129" s="16"/>
      <c r="HZ129" s="16"/>
      <c r="IA129" s="16"/>
      <c r="IB129" s="16"/>
      <c r="IC129" s="16"/>
      <c r="ID129" s="16"/>
      <c r="IE129" s="16"/>
      <c r="IF129" s="16"/>
      <c r="IG129" s="16"/>
      <c r="IH129" s="16"/>
      <c r="II129" s="16"/>
      <c r="IJ129" s="16"/>
      <c r="IK129" s="16"/>
      <c r="IL129" s="16"/>
      <c r="IM129" s="16"/>
      <c r="IN129" s="16"/>
      <c r="IO129" s="16"/>
      <c r="IP129" s="16"/>
      <c r="IQ129" s="16"/>
      <c r="IR129" s="16"/>
      <c r="IS129" s="16"/>
      <c r="IT129" s="16"/>
      <c r="IU129" s="16"/>
      <c r="IV129" s="16"/>
    </row>
    <row r="130" spans="1:256" ht="9.6" customHeight="1" x14ac:dyDescent="0.25">
      <c r="A130" s="16"/>
      <c r="B130" s="16"/>
      <c r="C130" s="16"/>
      <c r="D130" s="16"/>
      <c r="E130" s="16"/>
      <c r="F130" s="16"/>
      <c r="G130" s="16"/>
      <c r="H130" s="16"/>
      <c r="I130" s="16"/>
      <c r="J130" s="16"/>
      <c r="K130" s="16"/>
      <c r="L130" s="16"/>
      <c r="M130" s="16"/>
      <c r="N130" s="16"/>
      <c r="O130" s="16"/>
      <c r="P130" s="16"/>
      <c r="Q130" s="163"/>
      <c r="R130" s="14"/>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c r="HU130" s="16"/>
      <c r="HV130" s="16"/>
      <c r="HW130" s="16"/>
      <c r="HX130" s="16"/>
      <c r="HY130" s="16"/>
      <c r="HZ130" s="16"/>
      <c r="IA130" s="16"/>
      <c r="IB130" s="16"/>
      <c r="IC130" s="16"/>
      <c r="ID130" s="16"/>
      <c r="IE130" s="16"/>
      <c r="IF130" s="16"/>
      <c r="IG130" s="16"/>
      <c r="IH130" s="16"/>
      <c r="II130" s="16"/>
      <c r="IJ130" s="16"/>
      <c r="IK130" s="16"/>
      <c r="IL130" s="16"/>
      <c r="IM130" s="16"/>
      <c r="IN130" s="16"/>
      <c r="IO130" s="16"/>
      <c r="IP130" s="16"/>
      <c r="IQ130" s="16"/>
      <c r="IR130" s="16"/>
      <c r="IS130" s="16"/>
      <c r="IT130" s="16"/>
      <c r="IU130" s="16"/>
      <c r="IV130" s="16"/>
    </row>
    <row r="131" spans="1:256" ht="15" x14ac:dyDescent="0.25">
      <c r="A131" s="169" t="s">
        <v>86</v>
      </c>
      <c r="B131" s="298" t="s">
        <v>125</v>
      </c>
      <c r="C131" s="299"/>
      <c r="D131" s="299"/>
      <c r="E131" s="299"/>
      <c r="F131" s="299"/>
      <c r="G131" s="299"/>
      <c r="H131" s="299"/>
      <c r="I131" s="299"/>
      <c r="J131" s="299"/>
      <c r="K131" s="299"/>
      <c r="L131" s="299"/>
      <c r="M131" s="299"/>
      <c r="N131" s="299"/>
      <c r="O131" s="299"/>
      <c r="P131" s="299"/>
      <c r="Q131" s="300"/>
      <c r="R131" s="14"/>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c r="IS131" s="16"/>
      <c r="IT131" s="16"/>
      <c r="IU131" s="16"/>
      <c r="IV131" s="16"/>
    </row>
    <row r="132" spans="1:256" ht="15" x14ac:dyDescent="0.25">
      <c r="A132" s="106"/>
      <c r="B132" s="163" t="s">
        <v>127</v>
      </c>
      <c r="C132" s="156"/>
      <c r="D132" s="156"/>
      <c r="E132" s="156"/>
      <c r="F132" s="156"/>
      <c r="G132" s="156"/>
      <c r="H132" s="156"/>
      <c r="I132" s="156"/>
      <c r="J132" s="156"/>
      <c r="K132" s="156"/>
      <c r="L132" s="156"/>
      <c r="M132" s="156"/>
      <c r="N132" s="156"/>
      <c r="O132" s="163"/>
      <c r="P132" s="163"/>
      <c r="Q132" s="25"/>
      <c r="R132" s="14"/>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c r="HU132" s="16"/>
      <c r="HV132" s="16"/>
      <c r="HW132" s="16"/>
      <c r="HX132" s="16"/>
      <c r="HY132" s="16"/>
      <c r="HZ132" s="16"/>
      <c r="IA132" s="16"/>
      <c r="IB132" s="16"/>
      <c r="IC132" s="16"/>
      <c r="ID132" s="16"/>
      <c r="IE132" s="16"/>
      <c r="IF132" s="16"/>
      <c r="IG132" s="16"/>
      <c r="IH132" s="16"/>
      <c r="II132" s="16"/>
      <c r="IJ132" s="16"/>
      <c r="IK132" s="16"/>
      <c r="IL132" s="16"/>
      <c r="IM132" s="16"/>
      <c r="IN132" s="16"/>
      <c r="IO132" s="16"/>
      <c r="IP132" s="16"/>
      <c r="IQ132" s="16"/>
      <c r="IR132" s="16"/>
      <c r="IS132" s="16"/>
      <c r="IT132" s="16"/>
      <c r="IU132" s="16"/>
      <c r="IV132" s="16"/>
    </row>
    <row r="133" spans="1:256" ht="15" x14ac:dyDescent="0.25">
      <c r="A133" s="106"/>
      <c r="B133" s="206">
        <f>MIN(N115,N122)</f>
        <v>0</v>
      </c>
      <c r="C133" s="206"/>
      <c r="D133" s="206"/>
      <c r="E133" s="154" t="s">
        <v>19</v>
      </c>
      <c r="F133" s="255">
        <f>SUM(N51)</f>
        <v>0</v>
      </c>
      <c r="G133" s="255"/>
      <c r="H133" s="255"/>
      <c r="I133" s="40" t="s">
        <v>20</v>
      </c>
      <c r="J133" s="30">
        <v>1000</v>
      </c>
      <c r="K133" s="31"/>
      <c r="L133" s="154" t="s">
        <v>3</v>
      </c>
      <c r="M133" s="160"/>
      <c r="N133" s="239" t="e">
        <f>SUM(B133/F133*J133)</f>
        <v>#DIV/0!</v>
      </c>
      <c r="O133" s="239"/>
      <c r="P133" s="239"/>
      <c r="Q133" s="107"/>
      <c r="R133" s="14"/>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c r="IS133" s="16"/>
      <c r="IT133" s="16"/>
      <c r="IU133" s="16"/>
      <c r="IV133" s="16"/>
    </row>
    <row r="134" spans="1:256" ht="14.7" customHeight="1" x14ac:dyDescent="0.25">
      <c r="A134" s="108"/>
      <c r="B134" s="174" t="s">
        <v>118</v>
      </c>
      <c r="C134" s="174"/>
      <c r="D134" s="174"/>
      <c r="E134" s="161"/>
      <c r="F134" s="174" t="s">
        <v>126</v>
      </c>
      <c r="G134" s="174"/>
      <c r="H134" s="174"/>
      <c r="I134" s="104"/>
      <c r="J134" s="30"/>
      <c r="K134" s="30"/>
      <c r="L134" s="161"/>
      <c r="M134" s="105"/>
      <c r="N134" s="301" t="s">
        <v>73</v>
      </c>
      <c r="O134" s="301"/>
      <c r="P134" s="301"/>
      <c r="Q134" s="109"/>
      <c r="R134" s="14"/>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c r="FZ134" s="16"/>
      <c r="GA134" s="16"/>
      <c r="GB134" s="16"/>
      <c r="GC134" s="16"/>
      <c r="GD134" s="16"/>
      <c r="GE134" s="16"/>
      <c r="GF134" s="16"/>
      <c r="GG134" s="16"/>
      <c r="GH134" s="16"/>
      <c r="GI134" s="16"/>
      <c r="GJ134" s="16"/>
      <c r="GK134" s="16"/>
      <c r="GL134" s="16"/>
      <c r="GM134" s="16"/>
      <c r="GN134" s="16"/>
      <c r="GO134" s="16"/>
      <c r="GP134" s="16"/>
      <c r="GQ134" s="16"/>
      <c r="GR134" s="16"/>
      <c r="GS134" s="16"/>
      <c r="GT134" s="16"/>
      <c r="GU134" s="16"/>
      <c r="GV134" s="16"/>
      <c r="GW134" s="16"/>
      <c r="GX134" s="16"/>
      <c r="GY134" s="16"/>
      <c r="GZ134" s="16"/>
      <c r="HA134" s="16"/>
      <c r="HB134" s="16"/>
      <c r="HC134" s="16"/>
      <c r="HD134" s="16"/>
      <c r="HE134" s="16"/>
      <c r="HF134" s="16"/>
      <c r="HG134" s="16"/>
      <c r="HH134" s="16"/>
      <c r="HI134" s="16"/>
      <c r="HJ134" s="16"/>
      <c r="HK134" s="16"/>
      <c r="HL134" s="16"/>
      <c r="HM134" s="16"/>
      <c r="HN134" s="16"/>
      <c r="HO134" s="16"/>
      <c r="HP134" s="16"/>
      <c r="HQ134" s="16"/>
      <c r="HR134" s="16"/>
      <c r="HS134" s="16"/>
      <c r="HT134" s="16"/>
      <c r="HU134" s="16"/>
      <c r="HV134" s="16"/>
      <c r="HW134" s="16"/>
      <c r="HX134" s="16"/>
      <c r="HY134" s="16"/>
      <c r="HZ134" s="16"/>
      <c r="IA134" s="16"/>
      <c r="IB134" s="16"/>
      <c r="IC134" s="16"/>
      <c r="ID134" s="16"/>
      <c r="IE134" s="16"/>
      <c r="IF134" s="16"/>
      <c r="IG134" s="16"/>
      <c r="IH134" s="16"/>
      <c r="II134" s="16"/>
      <c r="IJ134" s="16"/>
      <c r="IK134" s="16"/>
      <c r="IL134" s="16"/>
      <c r="IM134" s="16"/>
      <c r="IN134" s="16"/>
      <c r="IO134" s="16"/>
      <c r="IP134" s="16"/>
      <c r="IQ134" s="16"/>
      <c r="IR134" s="16"/>
      <c r="IS134" s="16"/>
      <c r="IT134" s="16"/>
      <c r="IU134" s="16"/>
      <c r="IV134" s="16"/>
    </row>
    <row r="135" spans="1:256" ht="17.399999999999999" customHeight="1" x14ac:dyDescent="0.25">
      <c r="A135" s="170" t="s">
        <v>87</v>
      </c>
      <c r="B135" s="183" t="s">
        <v>92</v>
      </c>
      <c r="C135" s="183"/>
      <c r="D135" s="183"/>
      <c r="E135" s="183"/>
      <c r="F135" s="183"/>
      <c r="G135" s="183"/>
      <c r="H135" s="183"/>
      <c r="I135" s="183"/>
      <c r="J135" s="183"/>
      <c r="K135" s="183"/>
      <c r="L135" s="183"/>
      <c r="M135" s="183"/>
      <c r="N135" s="183"/>
      <c r="O135" s="183"/>
      <c r="P135" s="183"/>
      <c r="Q135" s="52"/>
      <c r="R135" s="10"/>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c r="HK135" s="12"/>
      <c r="HL135" s="12"/>
      <c r="HM135" s="12"/>
      <c r="HN135" s="12"/>
      <c r="HO135" s="12"/>
      <c r="HP135" s="12"/>
      <c r="HQ135" s="12"/>
      <c r="HR135" s="12"/>
      <c r="HS135" s="12"/>
      <c r="HT135" s="12"/>
      <c r="HU135" s="12"/>
      <c r="HV135" s="12"/>
      <c r="HW135" s="12"/>
      <c r="HX135" s="12"/>
      <c r="HY135" s="12"/>
      <c r="HZ135" s="12"/>
      <c r="IA135" s="12"/>
      <c r="IB135" s="12"/>
      <c r="IC135" s="12"/>
      <c r="ID135" s="12"/>
      <c r="IE135" s="12"/>
      <c r="IF135" s="12"/>
      <c r="IG135" s="12"/>
      <c r="IH135" s="12"/>
      <c r="II135" s="12"/>
      <c r="IJ135" s="12"/>
      <c r="IK135" s="12"/>
      <c r="IL135" s="12"/>
      <c r="IM135" s="12"/>
      <c r="IN135" s="12"/>
      <c r="IO135" s="12"/>
      <c r="IP135" s="12"/>
      <c r="IQ135" s="12"/>
      <c r="IR135" s="12"/>
      <c r="IS135" s="12"/>
      <c r="IT135" s="12"/>
      <c r="IU135" s="12"/>
      <c r="IV135" s="12"/>
    </row>
    <row r="136" spans="1:256" ht="17.399999999999999" customHeight="1" x14ac:dyDescent="0.25">
      <c r="A136" s="171" t="s">
        <v>106</v>
      </c>
      <c r="B136" s="179"/>
      <c r="C136" s="179"/>
      <c r="D136" s="179"/>
      <c r="E136" s="179"/>
      <c r="F136" s="134" t="s">
        <v>90</v>
      </c>
      <c r="G136" s="132"/>
      <c r="H136" s="182"/>
      <c r="I136" s="182"/>
      <c r="J136" s="182"/>
      <c r="K136" s="182"/>
      <c r="L136" s="182"/>
      <c r="M136" s="153"/>
      <c r="N136" s="151"/>
      <c r="O136" s="151"/>
      <c r="P136" s="151"/>
      <c r="Q136" s="131"/>
      <c r="R136" s="1"/>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row>
    <row r="137" spans="1:256" x14ac:dyDescent="0.25">
      <c r="A137" s="128"/>
      <c r="B137" s="180" t="s">
        <v>96</v>
      </c>
      <c r="C137" s="180"/>
      <c r="D137" s="180"/>
      <c r="E137" s="180"/>
      <c r="F137" s="155"/>
      <c r="G137" s="155"/>
      <c r="H137" s="3" t="s">
        <v>94</v>
      </c>
      <c r="I137" s="33"/>
      <c r="J137" s="133"/>
      <c r="K137" s="133"/>
      <c r="N137" s="185"/>
      <c r="O137" s="185"/>
      <c r="P137" s="185"/>
      <c r="Q137" s="129"/>
      <c r="R137" s="1"/>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row>
    <row r="138" spans="1:256" ht="5.4" customHeight="1" x14ac:dyDescent="0.25">
      <c r="A138" s="128"/>
      <c r="B138" s="184"/>
      <c r="C138" s="185"/>
      <c r="D138" s="185"/>
      <c r="E138" s="185"/>
      <c r="H138" s="186"/>
      <c r="I138" s="186"/>
      <c r="J138" s="186"/>
      <c r="K138" s="186"/>
      <c r="L138" s="186"/>
      <c r="Q138" s="129"/>
      <c r="R138" s="1"/>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row>
    <row r="139" spans="1:256" ht="13.8" x14ac:dyDescent="0.25">
      <c r="A139" s="128" t="s">
        <v>89</v>
      </c>
      <c r="B139" s="177">
        <f>(B133+B136-H136)</f>
        <v>0</v>
      </c>
      <c r="C139" s="178"/>
      <c r="D139" s="178"/>
      <c r="E139" s="154" t="s">
        <v>19</v>
      </c>
      <c r="F139" s="175">
        <f>SUM(N51)</f>
        <v>0</v>
      </c>
      <c r="G139" s="175"/>
      <c r="H139" s="175"/>
      <c r="I139" s="40" t="s">
        <v>20</v>
      </c>
      <c r="J139" s="30">
        <v>1000</v>
      </c>
      <c r="L139" s="154" t="s">
        <v>3</v>
      </c>
      <c r="N139" s="176" t="e">
        <f>SUM(B139/F139*J139)</f>
        <v>#DIV/0!</v>
      </c>
      <c r="O139" s="176"/>
      <c r="P139" s="176"/>
      <c r="Q139" s="129"/>
      <c r="R139" s="1"/>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row>
    <row r="140" spans="1:256" x14ac:dyDescent="0.25">
      <c r="A140" s="130"/>
      <c r="B140" s="181" t="s">
        <v>88</v>
      </c>
      <c r="C140" s="181"/>
      <c r="D140" s="181"/>
      <c r="E140" s="126"/>
      <c r="F140" s="174" t="s">
        <v>126</v>
      </c>
      <c r="G140" s="174"/>
      <c r="H140" s="174"/>
      <c r="I140" s="126"/>
      <c r="J140" s="126"/>
      <c r="K140" s="126"/>
      <c r="L140" s="126"/>
      <c r="M140" s="126"/>
      <c r="N140" s="181" t="s">
        <v>91</v>
      </c>
      <c r="O140" s="181"/>
      <c r="P140" s="181"/>
      <c r="Q140" s="127"/>
      <c r="R140" s="1"/>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row>
    <row r="141" spans="1:256" x14ac:dyDescent="0.25">
      <c r="B141" s="3" t="s">
        <v>97</v>
      </c>
      <c r="P141" s="5" t="s">
        <v>53</v>
      </c>
      <c r="R141" s="1"/>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row>
    <row r="142" spans="1:256" x14ac:dyDescent="0.25">
      <c r="R142" s="1"/>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row>
    <row r="143" spans="1:256" ht="13.8" x14ac:dyDescent="0.25">
      <c r="H143" s="135"/>
      <c r="I143" s="125"/>
      <c r="J143" s="125"/>
      <c r="R143" s="1"/>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row>
    <row r="144" spans="1:256" x14ac:dyDescent="0.25">
      <c r="R144" s="1"/>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row>
    <row r="145" spans="18:111" x14ac:dyDescent="0.25">
      <c r="R145" s="1"/>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row>
    <row r="146" spans="18:111" x14ac:dyDescent="0.25">
      <c r="R146" s="1"/>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row>
    <row r="147" spans="18:111" x14ac:dyDescent="0.25">
      <c r="R147" s="1"/>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row>
    <row r="148" spans="18:111" x14ac:dyDescent="0.25">
      <c r="R148" s="1"/>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row>
    <row r="149" spans="18:111" x14ac:dyDescent="0.25">
      <c r="R149" s="1"/>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row>
    <row r="150" spans="18:111" x14ac:dyDescent="0.25">
      <c r="R150" s="1"/>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row>
    <row r="151" spans="18:111" x14ac:dyDescent="0.25">
      <c r="R151" s="1"/>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row>
    <row r="152" spans="18:111" x14ac:dyDescent="0.25">
      <c r="R152" s="1"/>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row>
    <row r="153" spans="18:111" x14ac:dyDescent="0.25">
      <c r="R153" s="1"/>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row>
    <row r="154" spans="18:111" x14ac:dyDescent="0.25">
      <c r="R154" s="1"/>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row>
    <row r="155" spans="18:111" x14ac:dyDescent="0.25">
      <c r="R155" s="1"/>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row>
    <row r="156" spans="18:111" x14ac:dyDescent="0.25">
      <c r="R156" s="1"/>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row>
    <row r="157" spans="18:111" x14ac:dyDescent="0.25">
      <c r="R157" s="1"/>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row>
    <row r="158" spans="18:111" x14ac:dyDescent="0.25">
      <c r="R158" s="1"/>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row>
    <row r="159" spans="18:111" x14ac:dyDescent="0.25">
      <c r="R159" s="1"/>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row>
    <row r="160" spans="18:111" x14ac:dyDescent="0.25">
      <c r="R160" s="1"/>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row>
    <row r="161" spans="18:111" x14ac:dyDescent="0.25">
      <c r="R161" s="1"/>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row>
    <row r="162" spans="18:111" x14ac:dyDescent="0.25">
      <c r="R162" s="1"/>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row>
    <row r="163" spans="18:111" x14ac:dyDescent="0.25">
      <c r="R163" s="1"/>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row>
    <row r="164" spans="18:111" x14ac:dyDescent="0.25">
      <c r="R164" s="1"/>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row>
    <row r="165" spans="18:111" x14ac:dyDescent="0.25">
      <c r="R165" s="1"/>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row>
    <row r="166" spans="18:111" x14ac:dyDescent="0.25">
      <c r="R166" s="1"/>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row>
    <row r="167" spans="18:111" x14ac:dyDescent="0.25">
      <c r="R167" s="1"/>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row>
    <row r="168" spans="18:111" x14ac:dyDescent="0.25">
      <c r="R168" s="1"/>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row>
    <row r="169" spans="18:111" x14ac:dyDescent="0.25">
      <c r="R169" s="1"/>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row>
    <row r="170" spans="18:111" x14ac:dyDescent="0.25">
      <c r="R170" s="1"/>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row>
    <row r="171" spans="18:111" x14ac:dyDescent="0.25">
      <c r="R171" s="1"/>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row>
    <row r="172" spans="18:111" x14ac:dyDescent="0.25">
      <c r="R172" s="1"/>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row>
    <row r="173" spans="18:111" x14ac:dyDescent="0.25">
      <c r="R173" s="1"/>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row>
    <row r="174" spans="18:111" x14ac:dyDescent="0.25">
      <c r="R174" s="1"/>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row>
    <row r="175" spans="18:111" x14ac:dyDescent="0.25">
      <c r="R175" s="1"/>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row>
    <row r="176" spans="18:111" x14ac:dyDescent="0.25">
      <c r="R176" s="1"/>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row>
    <row r="177" spans="18:111" x14ac:dyDescent="0.25">
      <c r="R177" s="1"/>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row>
    <row r="178" spans="18:111" x14ac:dyDescent="0.25">
      <c r="R178" s="1"/>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row>
    <row r="179" spans="18:111" x14ac:dyDescent="0.25">
      <c r="R179" s="1"/>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row>
    <row r="180" spans="18:111" x14ac:dyDescent="0.25">
      <c r="R180" s="1"/>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row>
    <row r="181" spans="18:111" x14ac:dyDescent="0.25">
      <c r="R181" s="1"/>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row>
    <row r="182" spans="18:111" x14ac:dyDescent="0.25">
      <c r="R182" s="1"/>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row>
    <row r="183" spans="18:111" x14ac:dyDescent="0.25">
      <c r="R183" s="1"/>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row>
    <row r="184" spans="18:111" x14ac:dyDescent="0.25">
      <c r="R184" s="1"/>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row>
    <row r="185" spans="18:111" x14ac:dyDescent="0.25">
      <c r="R185" s="1"/>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row>
    <row r="186" spans="18:111" x14ac:dyDescent="0.25">
      <c r="R186" s="1"/>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row>
    <row r="187" spans="18:111" x14ac:dyDescent="0.25">
      <c r="R187" s="1"/>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row>
    <row r="188" spans="18:111" x14ac:dyDescent="0.25">
      <c r="R188" s="1"/>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row>
    <row r="189" spans="18:111" x14ac:dyDescent="0.25">
      <c r="R189" s="1"/>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row>
    <row r="190" spans="18:111" x14ac:dyDescent="0.25">
      <c r="R190" s="1"/>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row>
    <row r="191" spans="18:111" x14ac:dyDescent="0.25">
      <c r="R191" s="1"/>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row>
    <row r="192" spans="18:111" x14ac:dyDescent="0.25">
      <c r="R192" s="1"/>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row>
    <row r="193" spans="18:111" x14ac:dyDescent="0.25">
      <c r="R193" s="1"/>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row>
    <row r="194" spans="18:111" x14ac:dyDescent="0.25">
      <c r="R194" s="1"/>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row>
    <row r="195" spans="18:111" x14ac:dyDescent="0.25">
      <c r="R195" s="1"/>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row>
    <row r="196" spans="18:111" x14ac:dyDescent="0.25">
      <c r="R196" s="1"/>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row>
    <row r="197" spans="18:111" x14ac:dyDescent="0.25">
      <c r="R197" s="1"/>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row>
    <row r="198" spans="18:111" x14ac:dyDescent="0.25">
      <c r="R198" s="1"/>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row>
    <row r="199" spans="18:111" x14ac:dyDescent="0.25">
      <c r="R199" s="1"/>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row>
    <row r="200" spans="18:111" x14ac:dyDescent="0.25">
      <c r="R200" s="1"/>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row>
    <row r="201" spans="18:111" x14ac:dyDescent="0.25">
      <c r="R201" s="1"/>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row>
    <row r="202" spans="18:111" x14ac:dyDescent="0.25">
      <c r="R202" s="1"/>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row>
    <row r="203" spans="18:111" x14ac:dyDescent="0.25">
      <c r="R203" s="1"/>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row>
    <row r="204" spans="18:111" x14ac:dyDescent="0.25">
      <c r="R204" s="1"/>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row>
    <row r="205" spans="18:111" x14ac:dyDescent="0.25">
      <c r="R205" s="1"/>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row>
    <row r="206" spans="18:111" x14ac:dyDescent="0.25">
      <c r="R206" s="1"/>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row>
    <row r="207" spans="18:111" x14ac:dyDescent="0.25">
      <c r="R207" s="1"/>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row>
    <row r="208" spans="18:111" x14ac:dyDescent="0.25">
      <c r="R208" s="1"/>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row>
    <row r="209" spans="18:111" x14ac:dyDescent="0.25">
      <c r="R209" s="1"/>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row>
    <row r="210" spans="18:111" x14ac:dyDescent="0.25">
      <c r="R210" s="1"/>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row>
    <row r="211" spans="18:111" x14ac:dyDescent="0.25">
      <c r="R211" s="1"/>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row>
    <row r="212" spans="18:111" x14ac:dyDescent="0.25">
      <c r="R212" s="1"/>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row>
    <row r="213" spans="18:111" x14ac:dyDescent="0.25">
      <c r="R213" s="1"/>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row>
    <row r="214" spans="18:111" x14ac:dyDescent="0.25">
      <c r="R214" s="1"/>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row>
    <row r="215" spans="18:111" x14ac:dyDescent="0.25">
      <c r="R215" s="1"/>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row>
    <row r="216" spans="18:111" x14ac:dyDescent="0.25">
      <c r="R216" s="1"/>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row>
    <row r="217" spans="18:111" x14ac:dyDescent="0.25">
      <c r="R217" s="1"/>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row>
    <row r="218" spans="18:111" x14ac:dyDescent="0.25">
      <c r="R218" s="1"/>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row>
    <row r="219" spans="18:111" x14ac:dyDescent="0.25">
      <c r="R219" s="1"/>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row>
    <row r="220" spans="18:111" x14ac:dyDescent="0.25">
      <c r="R220" s="1"/>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row>
    <row r="221" spans="18:111" x14ac:dyDescent="0.25">
      <c r="R221" s="1"/>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row>
    <row r="222" spans="18:111" x14ac:dyDescent="0.25">
      <c r="R222" s="1"/>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row>
    <row r="223" spans="18:111" x14ac:dyDescent="0.25">
      <c r="R223" s="1"/>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row>
    <row r="224" spans="18:111" x14ac:dyDescent="0.25">
      <c r="R224" s="1"/>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row>
    <row r="225" spans="18:111" x14ac:dyDescent="0.25">
      <c r="R225" s="1"/>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row>
    <row r="226" spans="18:111" x14ac:dyDescent="0.25">
      <c r="R226" s="1"/>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row>
    <row r="227" spans="18:111" x14ac:dyDescent="0.25">
      <c r="R227" s="1"/>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row>
    <row r="228" spans="18:111" x14ac:dyDescent="0.25">
      <c r="R228" s="1"/>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row>
    <row r="229" spans="18:111" x14ac:dyDescent="0.25">
      <c r="R229" s="1"/>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row>
    <row r="230" spans="18:111" x14ac:dyDescent="0.25">
      <c r="R230" s="1"/>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row>
    <row r="231" spans="18:111" x14ac:dyDescent="0.25">
      <c r="R231" s="1"/>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row>
    <row r="232" spans="18:111" x14ac:dyDescent="0.25">
      <c r="R232" s="1"/>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row>
    <row r="233" spans="18:111" x14ac:dyDescent="0.25">
      <c r="R233" s="1"/>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row>
    <row r="234" spans="18:111" x14ac:dyDescent="0.25">
      <c r="R234" s="1"/>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row>
    <row r="235" spans="18:111" x14ac:dyDescent="0.25">
      <c r="R235" s="1"/>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row>
    <row r="236" spans="18:111" x14ac:dyDescent="0.25">
      <c r="R236" s="1"/>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row>
    <row r="237" spans="18:111" x14ac:dyDescent="0.25">
      <c r="R237" s="1"/>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row>
    <row r="238" spans="18:111" x14ac:dyDescent="0.25">
      <c r="R238" s="1"/>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row>
    <row r="239" spans="18:111" x14ac:dyDescent="0.25">
      <c r="R239" s="1"/>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row>
    <row r="240" spans="18:111" x14ac:dyDescent="0.25">
      <c r="R240" s="1"/>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row>
    <row r="241" spans="18:111" x14ac:dyDescent="0.25">
      <c r="R241" s="1"/>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row>
    <row r="242" spans="18:111" x14ac:dyDescent="0.25">
      <c r="R242" s="1"/>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row>
    <row r="243" spans="18:111" x14ac:dyDescent="0.25">
      <c r="R243" s="1"/>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row>
    <row r="244" spans="18:111" x14ac:dyDescent="0.25">
      <c r="R244" s="1"/>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row>
    <row r="245" spans="18:111" x14ac:dyDescent="0.25">
      <c r="R245" s="1"/>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row>
    <row r="246" spans="18:111" x14ac:dyDescent="0.25">
      <c r="R246" s="1"/>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row>
    <row r="247" spans="18:111" x14ac:dyDescent="0.25">
      <c r="R247" s="1"/>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row>
    <row r="248" spans="18:111" x14ac:dyDescent="0.25">
      <c r="R248" s="1"/>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row>
    <row r="249" spans="18:111" x14ac:dyDescent="0.25">
      <c r="R249" s="1"/>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row>
    <row r="250" spans="18:111" x14ac:dyDescent="0.25">
      <c r="R250" s="1"/>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row>
    <row r="251" spans="18:111" x14ac:dyDescent="0.25">
      <c r="R251" s="1"/>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row>
    <row r="252" spans="18:111" x14ac:dyDescent="0.25">
      <c r="R252" s="1"/>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row>
    <row r="253" spans="18:111" x14ac:dyDescent="0.25">
      <c r="R253" s="1"/>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row>
    <row r="254" spans="18:111" x14ac:dyDescent="0.25">
      <c r="R254" s="1"/>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row>
    <row r="255" spans="18:111" x14ac:dyDescent="0.25">
      <c r="R255" s="1"/>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row>
    <row r="256" spans="18:111" x14ac:dyDescent="0.25">
      <c r="R256" s="1"/>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row>
    <row r="257" spans="18:111" x14ac:dyDescent="0.25">
      <c r="R257" s="1"/>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row>
    <row r="258" spans="18:111" x14ac:dyDescent="0.25">
      <c r="R258" s="1"/>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row>
    <row r="259" spans="18:111" x14ac:dyDescent="0.25">
      <c r="R259" s="1"/>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row>
    <row r="260" spans="18:111" x14ac:dyDescent="0.25">
      <c r="R260" s="1"/>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row>
    <row r="261" spans="18:111" x14ac:dyDescent="0.25">
      <c r="R261" s="1"/>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row>
    <row r="262" spans="18:111" x14ac:dyDescent="0.25">
      <c r="R262" s="1"/>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row>
    <row r="263" spans="18:111" x14ac:dyDescent="0.25">
      <c r="R263" s="1"/>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row>
    <row r="264" spans="18:111" x14ac:dyDescent="0.25">
      <c r="R264" s="1"/>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row>
    <row r="265" spans="18:111" x14ac:dyDescent="0.25">
      <c r="R265" s="1"/>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row>
    <row r="266" spans="18:111" x14ac:dyDescent="0.25">
      <c r="R266" s="1"/>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row>
    <row r="267" spans="18:111" x14ac:dyDescent="0.25">
      <c r="R267" s="1"/>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row>
    <row r="268" spans="18:111" x14ac:dyDescent="0.25">
      <c r="R268" s="1"/>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row>
    <row r="269" spans="18:111" x14ac:dyDescent="0.25">
      <c r="R269" s="1"/>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row>
    <row r="270" spans="18:111" x14ac:dyDescent="0.25">
      <c r="R270" s="1"/>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row>
    <row r="271" spans="18:111" x14ac:dyDescent="0.25">
      <c r="R271" s="1"/>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row>
    <row r="272" spans="18:111" x14ac:dyDescent="0.25">
      <c r="R272" s="1"/>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row>
    <row r="273" spans="18:111" x14ac:dyDescent="0.25">
      <c r="R273" s="1"/>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row>
    <row r="274" spans="18:111" x14ac:dyDescent="0.25">
      <c r="R274" s="1"/>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row>
    <row r="275" spans="18:111" x14ac:dyDescent="0.25">
      <c r="R275" s="1"/>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row>
    <row r="276" spans="18:111" x14ac:dyDescent="0.25">
      <c r="R276" s="1"/>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row>
    <row r="277" spans="18:111" x14ac:dyDescent="0.25">
      <c r="R277" s="1"/>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row>
    <row r="278" spans="18:111" x14ac:dyDescent="0.25">
      <c r="R278" s="1"/>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row>
    <row r="279" spans="18:111" x14ac:dyDescent="0.25">
      <c r="R279" s="1"/>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row>
    <row r="280" spans="18:111" x14ac:dyDescent="0.25">
      <c r="R280" s="1"/>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row>
    <row r="281" spans="18:111" x14ac:dyDescent="0.25">
      <c r="R281" s="1"/>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row>
    <row r="282" spans="18:111" x14ac:dyDescent="0.25">
      <c r="R282" s="1"/>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row>
    <row r="283" spans="18:111" x14ac:dyDescent="0.25">
      <c r="R283" s="1"/>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row>
    <row r="284" spans="18:111" x14ac:dyDescent="0.25">
      <c r="R284" s="1"/>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row>
    <row r="285" spans="18:111" x14ac:dyDescent="0.25">
      <c r="R285" s="1"/>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row>
    <row r="286" spans="18:111" x14ac:dyDescent="0.25">
      <c r="R286" s="1"/>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row>
    <row r="287" spans="18:111" x14ac:dyDescent="0.25">
      <c r="R287" s="1"/>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row>
    <row r="288" spans="18:111" x14ac:dyDescent="0.25">
      <c r="R288" s="1"/>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row>
    <row r="289" spans="18:111" x14ac:dyDescent="0.25">
      <c r="R289" s="1"/>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row>
    <row r="290" spans="18:111" x14ac:dyDescent="0.25">
      <c r="R290" s="1"/>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row>
    <row r="291" spans="18:111" x14ac:dyDescent="0.25">
      <c r="R291" s="1"/>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row>
    <row r="292" spans="18:111" x14ac:dyDescent="0.25">
      <c r="R292" s="1"/>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row>
    <row r="293" spans="18:111" x14ac:dyDescent="0.25">
      <c r="R293" s="1"/>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row>
    <row r="294" spans="18:111" x14ac:dyDescent="0.25">
      <c r="R294" s="1"/>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row>
    <row r="295" spans="18:111" x14ac:dyDescent="0.25">
      <c r="R295" s="1"/>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row>
    <row r="296" spans="18:111" x14ac:dyDescent="0.25">
      <c r="R296" s="1"/>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row>
    <row r="297" spans="18:111" x14ac:dyDescent="0.25">
      <c r="R297" s="1"/>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row>
    <row r="298" spans="18:111" x14ac:dyDescent="0.25">
      <c r="R298" s="1"/>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row>
    <row r="299" spans="18:111" x14ac:dyDescent="0.25">
      <c r="R299" s="1"/>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row>
    <row r="300" spans="18:111" x14ac:dyDescent="0.25">
      <c r="R300" s="1"/>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row>
    <row r="301" spans="18:111" x14ac:dyDescent="0.25">
      <c r="R301" s="1"/>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row>
    <row r="302" spans="18:111" x14ac:dyDescent="0.25">
      <c r="R302" s="1"/>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row>
    <row r="303" spans="18:111" x14ac:dyDescent="0.25">
      <c r="R303" s="1"/>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row>
    <row r="304" spans="18:111" x14ac:dyDescent="0.25">
      <c r="R304" s="1"/>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row>
    <row r="305" spans="18:111" x14ac:dyDescent="0.25">
      <c r="R305" s="1"/>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row>
    <row r="306" spans="18:111" x14ac:dyDescent="0.25">
      <c r="R306" s="1"/>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row>
    <row r="307" spans="18:111" x14ac:dyDescent="0.25">
      <c r="R307" s="1"/>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row>
    <row r="308" spans="18:111" x14ac:dyDescent="0.25">
      <c r="R308" s="1"/>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row>
    <row r="309" spans="18:111" x14ac:dyDescent="0.25">
      <c r="R309" s="1"/>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row>
    <row r="310" spans="18:111" x14ac:dyDescent="0.25">
      <c r="R310" s="1"/>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row>
    <row r="311" spans="18:111" x14ac:dyDescent="0.25">
      <c r="R311" s="1"/>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row>
    <row r="312" spans="18:111" x14ac:dyDescent="0.25">
      <c r="R312" s="1"/>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row>
    <row r="313" spans="18:111" x14ac:dyDescent="0.25">
      <c r="R313" s="1"/>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row>
    <row r="314" spans="18:111" x14ac:dyDescent="0.25">
      <c r="R314" s="1"/>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row>
    <row r="315" spans="18:111" x14ac:dyDescent="0.25">
      <c r="R315" s="1"/>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row>
    <row r="316" spans="18:111" x14ac:dyDescent="0.25">
      <c r="R316" s="1"/>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row>
    <row r="317" spans="18:111" x14ac:dyDescent="0.25">
      <c r="R317" s="1"/>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row>
    <row r="318" spans="18:111" x14ac:dyDescent="0.25">
      <c r="R318" s="1"/>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row>
    <row r="319" spans="18:111" x14ac:dyDescent="0.25">
      <c r="R319" s="1"/>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row>
    <row r="320" spans="18:111" x14ac:dyDescent="0.25">
      <c r="R320" s="1"/>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row>
    <row r="321" spans="18:111" x14ac:dyDescent="0.25">
      <c r="R321" s="1"/>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row>
    <row r="322" spans="18:111" x14ac:dyDescent="0.25">
      <c r="R322" s="1"/>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row>
    <row r="323" spans="18:111" x14ac:dyDescent="0.25">
      <c r="R323" s="1"/>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row>
    <row r="324" spans="18:111" x14ac:dyDescent="0.25">
      <c r="R324" s="1"/>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row>
    <row r="325" spans="18:111" x14ac:dyDescent="0.25">
      <c r="R325" s="1"/>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row>
    <row r="326" spans="18:111" x14ac:dyDescent="0.25">
      <c r="R326" s="1"/>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row>
    <row r="327" spans="18:111" x14ac:dyDescent="0.25">
      <c r="R327" s="1"/>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row>
    <row r="328" spans="18:111" x14ac:dyDescent="0.25">
      <c r="R328" s="1"/>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row>
    <row r="329" spans="18:111" x14ac:dyDescent="0.25">
      <c r="R329" s="1"/>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row>
    <row r="330" spans="18:111" x14ac:dyDescent="0.25">
      <c r="R330" s="1"/>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row>
    <row r="331" spans="18:111" x14ac:dyDescent="0.25">
      <c r="R331" s="1"/>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row>
    <row r="332" spans="18:111" x14ac:dyDescent="0.25">
      <c r="R332" s="1"/>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row>
    <row r="333" spans="18:111" x14ac:dyDescent="0.25">
      <c r="R333" s="1"/>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row>
    <row r="334" spans="18:111" x14ac:dyDescent="0.25">
      <c r="R334" s="1"/>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row>
    <row r="335" spans="18:111" x14ac:dyDescent="0.25">
      <c r="R335" s="1"/>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row>
    <row r="336" spans="18:111" x14ac:dyDescent="0.25">
      <c r="R336" s="1"/>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row>
    <row r="337" spans="18:111" x14ac:dyDescent="0.25">
      <c r="R337" s="1"/>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row>
    <row r="338" spans="18:111" x14ac:dyDescent="0.25">
      <c r="R338" s="1"/>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row>
    <row r="339" spans="18:111" x14ac:dyDescent="0.25">
      <c r="R339" s="1"/>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row>
    <row r="340" spans="18:111" x14ac:dyDescent="0.25">
      <c r="R340" s="1"/>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row>
    <row r="341" spans="18:111" x14ac:dyDescent="0.25">
      <c r="R341" s="1"/>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row>
    <row r="342" spans="18:111" x14ac:dyDescent="0.25">
      <c r="R342" s="1"/>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row>
    <row r="343" spans="18:111" x14ac:dyDescent="0.25">
      <c r="R343" s="1"/>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row>
    <row r="344" spans="18:111" x14ac:dyDescent="0.25">
      <c r="R344" s="1"/>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row>
    <row r="345" spans="18:111" x14ac:dyDescent="0.25">
      <c r="R345" s="1"/>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row>
    <row r="346" spans="18:111" x14ac:dyDescent="0.25">
      <c r="R346" s="1"/>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row>
    <row r="347" spans="18:111" x14ac:dyDescent="0.25">
      <c r="R347" s="1"/>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row>
    <row r="348" spans="18:111" x14ac:dyDescent="0.25">
      <c r="R348" s="1"/>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row>
    <row r="349" spans="18:111" x14ac:dyDescent="0.25">
      <c r="R349" s="1"/>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row>
    <row r="350" spans="18:111" x14ac:dyDescent="0.25">
      <c r="R350" s="1"/>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row>
    <row r="351" spans="18:111" x14ac:dyDescent="0.25">
      <c r="R351" s="1"/>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row>
    <row r="352" spans="18:111" x14ac:dyDescent="0.25">
      <c r="R352" s="1"/>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row>
    <row r="353" spans="18:111" x14ac:dyDescent="0.25">
      <c r="R353" s="1"/>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row>
    <row r="354" spans="18:111" x14ac:dyDescent="0.25">
      <c r="R354" s="1"/>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row>
    <row r="355" spans="18:111" x14ac:dyDescent="0.25">
      <c r="R355" s="1"/>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row>
    <row r="356" spans="18:111" x14ac:dyDescent="0.25">
      <c r="R356" s="1"/>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row>
    <row r="357" spans="18:111" x14ac:dyDescent="0.25">
      <c r="R357" s="1"/>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row>
    <row r="358" spans="18:111" x14ac:dyDescent="0.25">
      <c r="R358" s="1"/>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row>
    <row r="359" spans="18:111" x14ac:dyDescent="0.25">
      <c r="R359" s="1"/>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row>
    <row r="360" spans="18:111" x14ac:dyDescent="0.25">
      <c r="R360" s="1"/>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row>
    <row r="361" spans="18:111" x14ac:dyDescent="0.25">
      <c r="R361" s="1"/>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row>
    <row r="362" spans="18:111" x14ac:dyDescent="0.25">
      <c r="R362" s="1"/>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row>
    <row r="363" spans="18:111" x14ac:dyDescent="0.25">
      <c r="R363" s="1"/>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row>
    <row r="364" spans="18:111" x14ac:dyDescent="0.25">
      <c r="R364" s="1"/>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row>
    <row r="365" spans="18:111" x14ac:dyDescent="0.25">
      <c r="R365" s="1"/>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row>
    <row r="366" spans="18:111" x14ac:dyDescent="0.25">
      <c r="R366" s="1"/>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row>
    <row r="367" spans="18:111" x14ac:dyDescent="0.25">
      <c r="R367" s="1"/>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row>
    <row r="368" spans="18:111" x14ac:dyDescent="0.25">
      <c r="R368" s="1"/>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row>
    <row r="369" spans="18:111" x14ac:dyDescent="0.25">
      <c r="R369" s="1"/>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row>
    <row r="370" spans="18:111" x14ac:dyDescent="0.25">
      <c r="R370" s="1"/>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row>
    <row r="371" spans="18:111" x14ac:dyDescent="0.25">
      <c r="R371" s="1"/>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row>
    <row r="372" spans="18:111" x14ac:dyDescent="0.25">
      <c r="R372" s="1"/>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row>
    <row r="373" spans="18:111" x14ac:dyDescent="0.25">
      <c r="R373" s="1"/>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row>
    <row r="374" spans="18:111" x14ac:dyDescent="0.25">
      <c r="R374" s="1"/>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row>
    <row r="375" spans="18:111" x14ac:dyDescent="0.25">
      <c r="R375" s="1"/>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row>
    <row r="376" spans="18:111" x14ac:dyDescent="0.25">
      <c r="R376" s="1"/>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row>
    <row r="377" spans="18:111" x14ac:dyDescent="0.25">
      <c r="R377" s="1"/>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row>
    <row r="378" spans="18:111" x14ac:dyDescent="0.25">
      <c r="R378" s="1"/>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row>
    <row r="379" spans="18:111" x14ac:dyDescent="0.25">
      <c r="R379" s="1"/>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row>
    <row r="380" spans="18:111" x14ac:dyDescent="0.25">
      <c r="R380" s="1"/>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row>
    <row r="381" spans="18:111" x14ac:dyDescent="0.25">
      <c r="R381" s="1"/>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row>
    <row r="382" spans="18:111" x14ac:dyDescent="0.25">
      <c r="R382" s="1"/>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row>
    <row r="383" spans="18:111" x14ac:dyDescent="0.25">
      <c r="R383" s="1"/>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row>
    <row r="384" spans="18:111" x14ac:dyDescent="0.25">
      <c r="R384" s="1"/>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row>
    <row r="385" spans="18:111" x14ac:dyDescent="0.25">
      <c r="R385" s="1"/>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row>
    <row r="386" spans="18:111" x14ac:dyDescent="0.25">
      <c r="R386" s="1"/>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row>
    <row r="387" spans="18:111" x14ac:dyDescent="0.25">
      <c r="R387" s="1"/>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row>
    <row r="388" spans="18:111" x14ac:dyDescent="0.25">
      <c r="R388" s="1"/>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row>
    <row r="389" spans="18:111" x14ac:dyDescent="0.25">
      <c r="R389" s="1"/>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row>
    <row r="390" spans="18:111" x14ac:dyDescent="0.25">
      <c r="R390" s="1"/>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row>
    <row r="391" spans="18:111" x14ac:dyDescent="0.25">
      <c r="R391" s="1"/>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row>
    <row r="392" spans="18:111" x14ac:dyDescent="0.25">
      <c r="R392" s="1"/>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row>
    <row r="393" spans="18:111" x14ac:dyDescent="0.25">
      <c r="R393" s="1"/>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row>
    <row r="394" spans="18:111" x14ac:dyDescent="0.25">
      <c r="R394" s="1"/>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row>
    <row r="395" spans="18:111" x14ac:dyDescent="0.25">
      <c r="R395" s="1"/>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row>
    <row r="396" spans="18:111" x14ac:dyDescent="0.25">
      <c r="R396" s="1"/>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row>
    <row r="397" spans="18:111" x14ac:dyDescent="0.25">
      <c r="R397" s="1"/>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row>
    <row r="398" spans="18:111" x14ac:dyDescent="0.25">
      <c r="R398" s="1"/>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row>
    <row r="399" spans="18:111" x14ac:dyDescent="0.25">
      <c r="R399" s="1"/>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row>
    <row r="400" spans="18:111" x14ac:dyDescent="0.25">
      <c r="R400" s="1"/>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row>
    <row r="401" spans="18:111" x14ac:dyDescent="0.25">
      <c r="R401" s="1"/>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row>
    <row r="402" spans="18:111" x14ac:dyDescent="0.25">
      <c r="R402" s="1"/>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row>
    <row r="403" spans="18:111" x14ac:dyDescent="0.25">
      <c r="R403" s="1"/>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row>
    <row r="404" spans="18:111" x14ac:dyDescent="0.25">
      <c r="R404" s="1"/>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row>
    <row r="405" spans="18:111" x14ac:dyDescent="0.25">
      <c r="R405" s="1"/>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row>
    <row r="406" spans="18:111" x14ac:dyDescent="0.25">
      <c r="R406" s="1"/>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row>
    <row r="407" spans="18:111" x14ac:dyDescent="0.25">
      <c r="R407" s="1"/>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row>
    <row r="408" spans="18:111" x14ac:dyDescent="0.25">
      <c r="R408" s="1"/>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row>
    <row r="409" spans="18:111" x14ac:dyDescent="0.25">
      <c r="R409" s="1"/>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row>
    <row r="410" spans="18:111" x14ac:dyDescent="0.25">
      <c r="R410" s="1"/>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row>
    <row r="411" spans="18:111" x14ac:dyDescent="0.25">
      <c r="R411" s="1"/>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row>
  </sheetData>
  <sheetProtection sheet="1" selectLockedCells="1"/>
  <protectedRanges>
    <protectedRange sqref="R69" name="Range1"/>
  </protectedRanges>
  <mergeCells count="232">
    <mergeCell ref="B65:C65"/>
    <mergeCell ref="A4:P4"/>
    <mergeCell ref="B121:J121"/>
    <mergeCell ref="L121:M121"/>
    <mergeCell ref="N121:P121"/>
    <mergeCell ref="B122:J122"/>
    <mergeCell ref="N122:P122"/>
    <mergeCell ref="B125:N125"/>
    <mergeCell ref="B118:M118"/>
    <mergeCell ref="N118:P118"/>
    <mergeCell ref="B120:J120"/>
    <mergeCell ref="N120:P120"/>
    <mergeCell ref="B111:D111"/>
    <mergeCell ref="F111:H111"/>
    <mergeCell ref="N111:P111"/>
    <mergeCell ref="B113:M113"/>
    <mergeCell ref="B115:J115"/>
    <mergeCell ref="L115:M115"/>
    <mergeCell ref="N115:P115"/>
    <mergeCell ref="B106:D106"/>
    <mergeCell ref="F106:H106"/>
    <mergeCell ref="N106:P106"/>
    <mergeCell ref="B108:N108"/>
    <mergeCell ref="B110:D110"/>
    <mergeCell ref="F110:H110"/>
    <mergeCell ref="B131:Q131"/>
    <mergeCell ref="B133:D133"/>
    <mergeCell ref="F133:H133"/>
    <mergeCell ref="N133:P133"/>
    <mergeCell ref="B134:D134"/>
    <mergeCell ref="F134:H134"/>
    <mergeCell ref="N134:P134"/>
    <mergeCell ref="B127:D127"/>
    <mergeCell ref="F127:H127"/>
    <mergeCell ref="L127:M127"/>
    <mergeCell ref="N127:P127"/>
    <mergeCell ref="B128:D128"/>
    <mergeCell ref="F128:H128"/>
    <mergeCell ref="N128:P128"/>
    <mergeCell ref="L110:M110"/>
    <mergeCell ref="N110:P110"/>
    <mergeCell ref="B119:C119"/>
    <mergeCell ref="D119:E119"/>
    <mergeCell ref="B101:M101"/>
    <mergeCell ref="B102:M102"/>
    <mergeCell ref="B103:M103"/>
    <mergeCell ref="B105:D105"/>
    <mergeCell ref="F105:H105"/>
    <mergeCell ref="L105:M105"/>
    <mergeCell ref="B96:D96"/>
    <mergeCell ref="F96:H96"/>
    <mergeCell ref="N96:P96"/>
    <mergeCell ref="B98:M98"/>
    <mergeCell ref="B99:L99"/>
    <mergeCell ref="B100:J100"/>
    <mergeCell ref="L100:M100"/>
    <mergeCell ref="N100:P100"/>
    <mergeCell ref="N105:P105"/>
    <mergeCell ref="L90:M90"/>
    <mergeCell ref="N90:P90"/>
    <mergeCell ref="B93:P93"/>
    <mergeCell ref="B95:D95"/>
    <mergeCell ref="F95:H95"/>
    <mergeCell ref="L95:M95"/>
    <mergeCell ref="N95:P95"/>
    <mergeCell ref="B90:H90"/>
    <mergeCell ref="I90:K90"/>
    <mergeCell ref="B86:J86"/>
    <mergeCell ref="L86:M86"/>
    <mergeCell ref="N86:P86"/>
    <mergeCell ref="B88:I88"/>
    <mergeCell ref="L88:M88"/>
    <mergeCell ref="N88:P88"/>
    <mergeCell ref="E82:F82"/>
    <mergeCell ref="H82:K82"/>
    <mergeCell ref="B84:J84"/>
    <mergeCell ref="L84:M84"/>
    <mergeCell ref="N84:P84"/>
    <mergeCell ref="B83:K83"/>
    <mergeCell ref="L83:M83"/>
    <mergeCell ref="N83:P83"/>
    <mergeCell ref="E80:F80"/>
    <mergeCell ref="H80:K80"/>
    <mergeCell ref="E81:F81"/>
    <mergeCell ref="H81:K81"/>
    <mergeCell ref="L81:M81"/>
    <mergeCell ref="N81:P81"/>
    <mergeCell ref="A73:K73"/>
    <mergeCell ref="A75:E75"/>
    <mergeCell ref="B78:Q78"/>
    <mergeCell ref="E79:F79"/>
    <mergeCell ref="H79:K79"/>
    <mergeCell ref="L79:M79"/>
    <mergeCell ref="N79:P79"/>
    <mergeCell ref="L73:O73"/>
    <mergeCell ref="F75:H75"/>
    <mergeCell ref="J75:M75"/>
    <mergeCell ref="A69:C69"/>
    <mergeCell ref="D69:H69"/>
    <mergeCell ref="A72:Q72"/>
    <mergeCell ref="N75:P75"/>
    <mergeCell ref="A66:Q66"/>
    <mergeCell ref="A67:C67"/>
    <mergeCell ref="D67:H67"/>
    <mergeCell ref="K67:M67"/>
    <mergeCell ref="O67:P67"/>
    <mergeCell ref="A68:Q68"/>
    <mergeCell ref="B63:D63"/>
    <mergeCell ref="F63:H63"/>
    <mergeCell ref="L63:M63"/>
    <mergeCell ref="N63:P63"/>
    <mergeCell ref="B64:D64"/>
    <mergeCell ref="F64:H64"/>
    <mergeCell ref="B59:D59"/>
    <mergeCell ref="F59:H59"/>
    <mergeCell ref="L59:M59"/>
    <mergeCell ref="N59:P59"/>
    <mergeCell ref="B60:D60"/>
    <mergeCell ref="F60:H60"/>
    <mergeCell ref="B54:J54"/>
    <mergeCell ref="N54:P54"/>
    <mergeCell ref="B55:J55"/>
    <mergeCell ref="K55:L55"/>
    <mergeCell ref="N55:P55"/>
    <mergeCell ref="B51:L51"/>
    <mergeCell ref="N51:P51"/>
    <mergeCell ref="B52:L52"/>
    <mergeCell ref="B53:L53"/>
    <mergeCell ref="N53:P53"/>
    <mergeCell ref="B43:M43"/>
    <mergeCell ref="B44:J44"/>
    <mergeCell ref="L44:M44"/>
    <mergeCell ref="N44:P44"/>
    <mergeCell ref="B49:M49"/>
    <mergeCell ref="B50:L50"/>
    <mergeCell ref="B40:D40"/>
    <mergeCell ref="F40:H40"/>
    <mergeCell ref="L40:M40"/>
    <mergeCell ref="N40:P40"/>
    <mergeCell ref="B41:D41"/>
    <mergeCell ref="F41:H41"/>
    <mergeCell ref="N41:P41"/>
    <mergeCell ref="N46:P46"/>
    <mergeCell ref="L46:M46"/>
    <mergeCell ref="B46:K47"/>
    <mergeCell ref="B38:C38"/>
    <mergeCell ref="E38:F38"/>
    <mergeCell ref="H38:I38"/>
    <mergeCell ref="K38:L38"/>
    <mergeCell ref="N38:P38"/>
    <mergeCell ref="B39:C39"/>
    <mergeCell ref="E39:F39"/>
    <mergeCell ref="H39:I39"/>
    <mergeCell ref="J39:M39"/>
    <mergeCell ref="N39:P39"/>
    <mergeCell ref="B32:D32"/>
    <mergeCell ref="F32:H32"/>
    <mergeCell ref="B33:J33"/>
    <mergeCell ref="L33:M33"/>
    <mergeCell ref="N33:P33"/>
    <mergeCell ref="B36:P36"/>
    <mergeCell ref="B29:D29"/>
    <mergeCell ref="N29:P29"/>
    <mergeCell ref="B30:Q30"/>
    <mergeCell ref="B31:D31"/>
    <mergeCell ref="F31:H31"/>
    <mergeCell ref="L31:M31"/>
    <mergeCell ref="N31:P31"/>
    <mergeCell ref="B21:I21"/>
    <mergeCell ref="L21:M21"/>
    <mergeCell ref="N21:P21"/>
    <mergeCell ref="A24:Q24"/>
    <mergeCell ref="B26:Q26"/>
    <mergeCell ref="B28:D28"/>
    <mergeCell ref="F28:H28"/>
    <mergeCell ref="L28:M28"/>
    <mergeCell ref="N28:P28"/>
    <mergeCell ref="E8:F8"/>
    <mergeCell ref="H8:J8"/>
    <mergeCell ref="B19:D19"/>
    <mergeCell ref="F19:H19"/>
    <mergeCell ref="L19:M19"/>
    <mergeCell ref="N19:P19"/>
    <mergeCell ref="B20:D20"/>
    <mergeCell ref="F20:H20"/>
    <mergeCell ref="B15:Q15"/>
    <mergeCell ref="B17:D17"/>
    <mergeCell ref="F17:H17"/>
    <mergeCell ref="J17:M17"/>
    <mergeCell ref="N17:P17"/>
    <mergeCell ref="B18:D18"/>
    <mergeCell ref="F18:H18"/>
    <mergeCell ref="J18:L18"/>
    <mergeCell ref="B12:P12"/>
    <mergeCell ref="F14:H14"/>
    <mergeCell ref="F13:H13"/>
    <mergeCell ref="L13:M13"/>
    <mergeCell ref="N13:P13"/>
    <mergeCell ref="B13:D13"/>
    <mergeCell ref="B135:P135"/>
    <mergeCell ref="B138:E138"/>
    <mergeCell ref="H138:L138"/>
    <mergeCell ref="A1:Q1"/>
    <mergeCell ref="A2:Q2"/>
    <mergeCell ref="A3:C3"/>
    <mergeCell ref="D3:H3"/>
    <mergeCell ref="K3:M3"/>
    <mergeCell ref="O3:P3"/>
    <mergeCell ref="A71:K71"/>
    <mergeCell ref="L71:N71"/>
    <mergeCell ref="B9:Q9"/>
    <mergeCell ref="B10:D10"/>
    <mergeCell ref="F10:H10"/>
    <mergeCell ref="L10:M10"/>
    <mergeCell ref="N10:P10"/>
    <mergeCell ref="B11:D11"/>
    <mergeCell ref="F11:H11"/>
    <mergeCell ref="B5:Q5"/>
    <mergeCell ref="E7:F7"/>
    <mergeCell ref="H7:J7"/>
    <mergeCell ref="L7:M7"/>
    <mergeCell ref="N137:P137"/>
    <mergeCell ref="N7:P7"/>
    <mergeCell ref="F140:H140"/>
    <mergeCell ref="F139:H139"/>
    <mergeCell ref="N139:P139"/>
    <mergeCell ref="B139:D139"/>
    <mergeCell ref="B136:E136"/>
    <mergeCell ref="B137:E137"/>
    <mergeCell ref="N140:P140"/>
    <mergeCell ref="B140:D140"/>
    <mergeCell ref="H136:L136"/>
  </mergeCells>
  <pageMargins left="0.35" right="0.35" top="0.35" bottom="0.35" header="0.5" footer="0.4"/>
  <pageSetup scale="85" fitToWidth="2" fitToHeight="2" orientation="portrait" r:id="rId1"/>
  <rowBreaks count="1" manualBreakCount="1">
    <brk id="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3</xdr:col>
                    <xdr:colOff>236220</xdr:colOff>
                    <xdr:row>68</xdr:row>
                    <xdr:rowOff>0</xdr:rowOff>
                  </from>
                  <to>
                    <xdr:col>4</xdr:col>
                    <xdr:colOff>106680</xdr:colOff>
                    <xdr:row>68</xdr:row>
                    <xdr:rowOff>213360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5</xdr:col>
                    <xdr:colOff>190500</xdr:colOff>
                    <xdr:row>68</xdr:row>
                    <xdr:rowOff>0</xdr:rowOff>
                  </from>
                  <to>
                    <xdr:col>5</xdr:col>
                    <xdr:colOff>441960</xdr:colOff>
                    <xdr:row>69</xdr:row>
                    <xdr:rowOff>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11</xdr:col>
                    <xdr:colOff>60960</xdr:colOff>
                    <xdr:row>69</xdr:row>
                    <xdr:rowOff>60960</xdr:rowOff>
                  </from>
                  <to>
                    <xdr:col>13</xdr:col>
                    <xdr:colOff>228600</xdr:colOff>
                    <xdr:row>70</xdr:row>
                    <xdr:rowOff>213360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13</xdr:col>
                    <xdr:colOff>60960</xdr:colOff>
                    <xdr:row>69</xdr:row>
                    <xdr:rowOff>60960</xdr:rowOff>
                  </from>
                  <to>
                    <xdr:col>14</xdr:col>
                    <xdr:colOff>220980</xdr:colOff>
                    <xdr:row>70</xdr:row>
                    <xdr:rowOff>213360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14</xdr:col>
                    <xdr:colOff>76200</xdr:colOff>
                    <xdr:row>72</xdr:row>
                    <xdr:rowOff>0</xdr:rowOff>
                  </from>
                  <to>
                    <xdr:col>14</xdr:col>
                    <xdr:colOff>312420</xdr:colOff>
                    <xdr:row>72</xdr:row>
                    <xdr:rowOff>190500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13</xdr:col>
                    <xdr:colOff>68580</xdr:colOff>
                    <xdr:row>72</xdr:row>
                    <xdr:rowOff>7620</xdr:rowOff>
                  </from>
                  <to>
                    <xdr:col>13</xdr:col>
                    <xdr:colOff>304800</xdr:colOff>
                    <xdr:row>72</xdr:row>
                    <xdr:rowOff>190500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11</xdr:col>
                    <xdr:colOff>38100</xdr:colOff>
                    <xdr:row>72</xdr:row>
                    <xdr:rowOff>7620</xdr:rowOff>
                  </from>
                  <to>
                    <xdr:col>12</xdr:col>
                    <xdr:colOff>0</xdr:colOff>
                    <xdr:row>72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with updates</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Revenue</dc:creator>
  <cp:lastModifiedBy>Wall, Misty (DOR)</cp:lastModifiedBy>
  <cp:lastPrinted>2022-08-05T17:51:55Z</cp:lastPrinted>
  <dcterms:created xsi:type="dcterms:W3CDTF">2002-12-18T19:03:54Z</dcterms:created>
  <dcterms:modified xsi:type="dcterms:W3CDTF">2022-09-27T14:36:58Z</dcterms:modified>
</cp:coreProperties>
</file>