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mwtps140\Documents\"/>
    </mc:Choice>
  </mc:AlternateContent>
  <xr:revisionPtr revIDLastSave="0" documentId="8_{7F346F0D-2E5B-4E05-8AD7-E5FD0BE50A1C}" xr6:coauthVersionLast="47" xr6:coauthVersionMax="47" xr10:uidLastSave="{00000000-0000-0000-0000-000000000000}"/>
  <workbookProtection workbookAlgorithmName="SHA-512" workbookHashValue="XqoRvZ544gM1EsZo/HKG9RmsOMCRQklgxQ+z2qLERHKVwDlhTvgcjDt4NYF7FAEFILi/6v2huW/Bi9g2sQ3EWw==" workbookSaltValue="0yz2kyOG8TkHJtP8sMF0Kg==" workbookSpinCount="100000" lockStructure="1"/>
  <bookViews>
    <workbookView xWindow="-108" yWindow="-108" windowWidth="23256" windowHeight="12456" tabRatio="616" xr2:uid="{00000000-000D-0000-FFFF-FFFF00000000}"/>
  </bookViews>
  <sheets>
    <sheet name="64 0007" sheetId="2" r:id="rId1"/>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2" l="1"/>
  <c r="F13" i="2"/>
  <c r="N13" i="2" s="1"/>
  <c r="N84" i="2" s="1"/>
  <c r="F19" i="2"/>
  <c r="B40" i="2" l="1"/>
  <c r="N3" i="2" l="1"/>
  <c r="F105" i="2"/>
  <c r="C81" i="2" l="1"/>
  <c r="N81" i="2" l="1"/>
  <c r="N79" i="2"/>
  <c r="N75" i="2" l="1"/>
  <c r="N67" i="2"/>
  <c r="J67" i="2"/>
  <c r="D67" i="2"/>
  <c r="N51" i="2"/>
  <c r="N38" i="2"/>
  <c r="F40" i="2" s="1"/>
  <c r="B19" i="2"/>
  <c r="J17" i="2"/>
  <c r="N10" i="2"/>
  <c r="N83" i="2" s="1"/>
  <c r="N7" i="2"/>
  <c r="F134" i="2" l="1"/>
  <c r="F140" i="2"/>
  <c r="N19" i="2"/>
  <c r="N21" i="2" s="1"/>
  <c r="N55" i="2"/>
  <c r="N40" i="2"/>
  <c r="N115" i="2" s="1"/>
  <c r="F128" i="2"/>
  <c r="N86" i="2" l="1"/>
  <c r="F59" i="2"/>
  <c r="N59" i="2" s="1"/>
  <c r="F63" i="2"/>
  <c r="N63" i="2" s="1"/>
  <c r="B28" i="2"/>
  <c r="N28" i="2" s="1"/>
  <c r="F31" i="2" s="1"/>
  <c r="N31" i="2" s="1"/>
  <c r="N88" i="2" s="1"/>
  <c r="N90" i="2" s="1"/>
  <c r="B95" i="2" l="1"/>
  <c r="N95" i="2" s="1"/>
  <c r="N33" i="2"/>
  <c r="N46" i="2" s="1"/>
  <c r="N44" i="2" l="1"/>
  <c r="B105" i="2"/>
  <c r="N105" i="2" s="1"/>
  <c r="B110" i="2" s="1"/>
  <c r="N110" i="2" s="1"/>
  <c r="N118" i="2" s="1"/>
  <c r="B128" i="2" l="1"/>
  <c r="N128" i="2" s="1"/>
  <c r="N123" i="2"/>
  <c r="B134" i="2" s="1"/>
  <c r="B140" i="2" l="1"/>
  <c r="N140" i="2" s="1"/>
  <c r="N1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Locke, Diann (DOR)</author>
  </authors>
  <commentList>
    <comment ref="J6" authorId="0" shapeId="0" xr:uid="{00000000-0006-0000-0000-000001000000}">
      <text>
        <r>
          <rPr>
            <b/>
            <sz val="10"/>
            <color indexed="8"/>
            <rFont val="Tahoma"/>
            <family val="2"/>
          </rPr>
          <t xml:space="preserve"> :</t>
        </r>
        <r>
          <rPr>
            <sz val="10"/>
            <color indexed="8"/>
            <rFont val="Tahoma"/>
            <family val="2"/>
          </rPr>
          <t xml:space="preserve">
</t>
        </r>
        <r>
          <rPr>
            <sz val="10"/>
            <color indexed="10"/>
            <rFont val="Tahoma"/>
            <family val="2"/>
          </rPr>
          <t>Example</t>
        </r>
        <r>
          <rPr>
            <sz val="10"/>
            <color indexed="8"/>
            <rFont val="Tahoma"/>
            <family val="2"/>
          </rPr>
          <t>: 1% increase is entered as 101; 2.75% increase is entered 102.75; a .95% increase is entered as 100.95</t>
        </r>
      </text>
    </comment>
    <comment ref="H8" authorId="1" shapeId="0" xr:uid="{00000000-0006-0000-0000-000002000000}">
      <text>
        <r>
          <rPr>
            <b/>
            <sz val="9"/>
            <color indexed="81"/>
            <rFont val="Tahoma"/>
            <family val="2"/>
          </rPr>
          <t>Locke, Diann (DOR):</t>
        </r>
        <r>
          <rPr>
            <sz val="9"/>
            <color indexed="81"/>
            <rFont val="Tahoma"/>
            <family val="2"/>
          </rPr>
          <t xml:space="preserve">
This can be greater than 101 when the voters approve a levy lid lift.</t>
        </r>
      </text>
    </comment>
  </commentList>
</comments>
</file>

<file path=xl/sharedStrings.xml><?xml version="1.0" encoding="utf-8"?>
<sst xmlns="http://schemas.openxmlformats.org/spreadsheetml/2006/main" count="218" uniqueCount="142">
  <si>
    <t>LEVY LIMITATIONS WORKSHEET</t>
  </si>
  <si>
    <t>TAXING DISTRICT</t>
  </si>
  <si>
    <t>Levy for</t>
  </si>
  <si>
    <t>Taxes</t>
  </si>
  <si>
    <t>Instructions for electronic version of form - Fill in highlighted cells all other self populate.</t>
  </si>
  <si>
    <t>A.</t>
  </si>
  <si>
    <t>Highest regular tax which could have been lawfully levied beginning with the 1985 levy (refund levy not included).</t>
  </si>
  <si>
    <t>Year</t>
  </si>
  <si>
    <t>×</t>
  </si>
  <si>
    <t>=</t>
  </si>
  <si>
    <t>Highest Lawful Levy Since 1985</t>
  </si>
  <si>
    <t>Limit Factor/Max Increase 101%</t>
  </si>
  <si>
    <t xml:space="preserve">B.
</t>
  </si>
  <si>
    <t>Current year's assessed value of new construction, improvements, and wind turbines, solar, biomass, and geothermal facilities in original districts before annexation occurred times last year's levy rate (if an error occurred or an error correction was made in the previous year, use the rate that would have been levied had no error occurred).</t>
  </si>
  <si>
    <t>÷</t>
  </si>
  <si>
    <t>A.V.</t>
  </si>
  <si>
    <t>Last Year's Levy Rate</t>
  </si>
  <si>
    <t>C.</t>
  </si>
  <si>
    <r>
      <t xml:space="preserve">Tax increment  finance area increment AV increase (RCW 84.55.010(1)(e))  </t>
    </r>
    <r>
      <rPr>
        <sz val="9"/>
        <color rgb="FF000000"/>
        <rFont val="Arial"/>
        <family val="2"/>
      </rPr>
      <t>(value included in B &amp; D cannot be included in C)</t>
    </r>
  </si>
  <si>
    <t xml:space="preserve">D.
</t>
  </si>
  <si>
    <r>
      <t xml:space="preserve">Current year's state assessed property value </t>
    </r>
    <r>
      <rPr>
        <sz val="11"/>
        <color indexed="8"/>
        <rFont val="Arial"/>
        <family val="2"/>
      </rPr>
      <t>less last year's state assessed property value. The remainder is to be multiplied by last year's regular levy rate (or the rate that should have been levied).</t>
    </r>
  </si>
  <si>
    <t>-</t>
  </si>
  <si>
    <t>Current Year's A.V.</t>
  </si>
  <si>
    <t>Previous Year's A.V.</t>
  </si>
  <si>
    <t>Remainder</t>
  </si>
  <si>
    <t>Remainder from Line D</t>
  </si>
  <si>
    <t>E.</t>
  </si>
  <si>
    <t>Regular property tax limit: …………………………………….………….</t>
  </si>
  <si>
    <t>A+B+C+D</t>
  </si>
  <si>
    <t xml:space="preserve">Parts F through H are used in calculating the additional levy limit due to annexation. </t>
  </si>
  <si>
    <t xml:space="preserve">F.
</t>
  </si>
  <si>
    <t>To find the rate to be used in G, take the levy limit as shown in Line E above and divide it by the current assessed value of the district, excluding the annexed area.</t>
  </si>
  <si>
    <t>Total in Line E</t>
  </si>
  <si>
    <t>Assessed Value Less Annexed AV</t>
  </si>
  <si>
    <t>G.</t>
  </si>
  <si>
    <t>Annexed area's current assessed value including new construction and improvements, times the rate in Line F.</t>
  </si>
  <si>
    <t>Annexed Area's A.V.</t>
  </si>
  <si>
    <t>Rate in Line F</t>
  </si>
  <si>
    <t>H.</t>
  </si>
  <si>
    <t>Regular property tax limit including annexation …………………………………</t>
  </si>
  <si>
    <t>E+G</t>
  </si>
  <si>
    <t>I.</t>
  </si>
  <si>
    <t>Statutory maximum calculation</t>
  </si>
  <si>
    <t>Only enter fire/RFA rate, library rate, &amp; firefighter pension fund rate for cities annexed to a fire/RFA or library, or has a firefighters pension fund.</t>
  </si>
  <si>
    <t>+</t>
  </si>
  <si>
    <t xml:space="preserve">                                                                                                  ,,,,,,,,,,,,,,,,,,,,,,,,,,,,</t>
  </si>
  <si>
    <t>District base levy rate</t>
  </si>
  <si>
    <t>Fire or RFA Rate</t>
  </si>
  <si>
    <t>Library Rate</t>
  </si>
  <si>
    <t>Firefighter Pension Fund</t>
  </si>
  <si>
    <t>Statutory Rate Limit</t>
  </si>
  <si>
    <t>A.V. of District</t>
  </si>
  <si>
    <t>Statutory Amount</t>
  </si>
  <si>
    <t>J.</t>
  </si>
  <si>
    <r>
      <t xml:space="preserve">Highest lawful Levy For This Tax Year  (Lesser of H and I) </t>
    </r>
    <r>
      <rPr>
        <sz val="11"/>
        <color indexed="8"/>
        <rFont val="Arial"/>
        <family val="2"/>
      </rPr>
      <t xml:space="preserve">…………………………………… </t>
    </r>
  </si>
  <si>
    <t xml:space="preserve">K. </t>
  </si>
  <si>
    <r>
      <rPr>
        <b/>
        <sz val="11"/>
        <color rgb="FF000000"/>
        <rFont val="Arial"/>
        <family val="2"/>
      </rPr>
      <t>New highest lawful levy since 1985</t>
    </r>
    <r>
      <rPr>
        <sz val="11"/>
        <color rgb="FF000000"/>
        <rFont val="Arial"/>
        <family val="2"/>
      </rPr>
      <t xml:space="preserve"> (Lesser of I &amp; H minus C, unless A (before limit factor increase) is greater than I or H minus C, then  A before the limit factor increase)</t>
    </r>
  </si>
  <si>
    <t>L.</t>
  </si>
  <si>
    <t>Tax Base For Excess Levies</t>
  </si>
  <si>
    <t>1. Regular levy taxable value (including state-assessed property, and excluding</t>
  </si>
  <si>
    <t>boats, timber assessed value, and the senior citizen exemption for the regular levy)</t>
  </si>
  <si>
    <t>2. Less assessed value of the senior citizen exemption of less than $40,000 income or 65%</t>
  </si>
  <si>
    <t>of the median household income for the county based on lower of frozen or market value.</t>
  </si>
  <si>
    <t>3. Plus Timber Assessed Value (TAV) ………………………………...………..</t>
  </si>
  <si>
    <t>4. Tax base for excess and voted bond levies ………………………...…..……</t>
  </si>
  <si>
    <t>(1-2+3)</t>
  </si>
  <si>
    <r>
      <t>Excess Levy Rate Computation -</t>
    </r>
    <r>
      <rPr>
        <sz val="11"/>
        <color indexed="8"/>
        <rFont val="Arial"/>
        <family val="2"/>
      </rPr>
      <t xml:space="preserve"> Excess levy amount divided by the assessed value in Line L4 above.</t>
    </r>
  </si>
  <si>
    <t>Levy Amount</t>
  </si>
  <si>
    <t>A.V. from Line L4 above</t>
  </si>
  <si>
    <r>
      <t xml:space="preserve">Bond Levy Rate Computation </t>
    </r>
    <r>
      <rPr>
        <sz val="11"/>
        <color indexed="8"/>
        <rFont val="Arial"/>
        <family val="2"/>
      </rPr>
      <t>- Bond levy amount divided by the assessed value in Line L4 above.</t>
    </r>
  </si>
  <si>
    <t xml:space="preserve"> </t>
  </si>
  <si>
    <t>Page 1</t>
  </si>
  <si>
    <t>Levy For</t>
  </si>
  <si>
    <t>Population:</t>
  </si>
  <si>
    <r>
      <t xml:space="preserve">           </t>
    </r>
    <r>
      <rPr>
        <sz val="9"/>
        <rFont val="Arial"/>
        <family val="2"/>
      </rPr>
      <t>Less than 10,000          10,000 or more</t>
    </r>
  </si>
  <si>
    <t>Was a resolution/ordinance adopted authorizing an increase over the previous year's levy?</t>
  </si>
  <si>
    <t xml:space="preserve">      Yes        No</t>
  </si>
  <si>
    <t>Was a second resolution/ordinance adopted authorizing an increase over the IPD?</t>
  </si>
  <si>
    <t xml:space="preserve">     Yes          No            N/A</t>
  </si>
  <si>
    <t xml:space="preserve">If so, what was the percentage increase? </t>
  </si>
  <si>
    <t>Calculated % Increase</t>
  </si>
  <si>
    <t xml:space="preserve">Previous year's actual levy adjusted by the increases as stated in ordinance or resolution (RCW 84.55.120).  </t>
  </si>
  <si>
    <t>Previous Year's Actual Levy</t>
  </si>
  <si>
    <t>Plus Resolution Increase Amount</t>
  </si>
  <si>
    <t>Resolution Percentage of Increase</t>
  </si>
  <si>
    <t>B.</t>
  </si>
  <si>
    <t>Amount for new construction, improvements, &amp; certain green energy (Line B page 1)</t>
  </si>
  <si>
    <t>Amount for increment value increase (Line C page 1)</t>
  </si>
  <si>
    <t>D.</t>
  </si>
  <si>
    <t>Amount for increase in value of state-assessed property (Line D, page 1)</t>
  </si>
  <si>
    <t>Amount for increase in annexation (Line G, page 1) …………………………………………..</t>
  </si>
  <si>
    <t>F.</t>
  </si>
  <si>
    <t>Total levy amount authorized, including the annexation ……………………………</t>
  </si>
  <si>
    <t>Lesser of A+(B+C+D+E)</t>
  </si>
  <si>
    <t>Total levy amount authorized by resolution (F) plus amount refunded or to be refunded (RCW 84.55.070).</t>
  </si>
  <si>
    <t>Total from Line F</t>
  </si>
  <si>
    <t>Amount to be Refunded</t>
  </si>
  <si>
    <t>Amount allowable per 
Resolution/Ordinance</t>
  </si>
  <si>
    <t>Total amount certified by county legislative authority or taxing district as applicable.</t>
  </si>
  <si>
    <t>(RCW 84.52.020 and RCW 84.52.070) ……………………………………………..</t>
  </si>
  <si>
    <t>Levy limit from line H on page 1, plus amount refunded or to be refunded (RCW 84.55.070).</t>
  </si>
  <si>
    <t>Line H, Page 1</t>
  </si>
  <si>
    <t>Total</t>
  </si>
  <si>
    <t>Amount of taxes recovered due to a settlement of highly valued disputed property (RCW 84.52.018).</t>
  </si>
  <si>
    <t>―</t>
  </si>
  <si>
    <t>Lesser of G, H, or I</t>
  </si>
  <si>
    <t>Amount Held in Abeyance</t>
  </si>
  <si>
    <t>K.</t>
  </si>
  <si>
    <t>Statutory limit from line I on page 1 (dollar amount, not the rate) …………………</t>
  </si>
  <si>
    <t>Lesser of J &amp; K ……………………………………………………………………</t>
  </si>
  <si>
    <t>M.</t>
  </si>
  <si>
    <t>Levy Corrections</t>
  </si>
  <si>
    <t>Year of Error:</t>
  </si>
  <si>
    <t>Did the taxing district cause the error? (yes or no)</t>
  </si>
  <si>
    <t>1. Minus amount over levied (if applicable) …………………………………………..</t>
  </si>
  <si>
    <t>2. Plus amount under levied (if applicable) ………………………………………….</t>
  </si>
  <si>
    <t>N.</t>
  </si>
  <si>
    <r>
      <t>Total:</t>
    </r>
    <r>
      <rPr>
        <sz val="11"/>
        <color indexed="8"/>
        <rFont val="Arial"/>
        <family val="2"/>
      </rPr>
      <t xml:space="preserve"> L +/- M ………………………………………………………………………….</t>
    </r>
  </si>
  <si>
    <t>O.</t>
  </si>
  <si>
    <r>
      <t xml:space="preserve">Regular Levy Rate Computation </t>
    </r>
    <r>
      <rPr>
        <b/>
        <u/>
        <sz val="11"/>
        <color rgb="FF000000"/>
        <rFont val="Arial"/>
        <family val="2"/>
      </rPr>
      <t>Without</t>
    </r>
    <r>
      <rPr>
        <b/>
        <sz val="11"/>
        <color rgb="FF000000"/>
        <rFont val="Arial"/>
        <family val="2"/>
      </rPr>
      <t xml:space="preserve"> Levy Error Correction</t>
    </r>
  </si>
  <si>
    <t>Use this rate in next year's levy calculations unless it's changed due to levy error, other limitation, or there's a road levy shift.</t>
  </si>
  <si>
    <t>Lesser of K and L</t>
  </si>
  <si>
    <t>Amount on  line L1 on page 1</t>
  </si>
  <si>
    <t>rate w/o error correction</t>
  </si>
  <si>
    <t>P.</t>
  </si>
  <si>
    <r>
      <t>Regular Levy Rate Computation:</t>
    </r>
    <r>
      <rPr>
        <sz val="11"/>
        <color indexed="8"/>
        <rFont val="Arial"/>
        <family val="2"/>
      </rPr>
      <t xml:space="preserve"> Lesser of K and N divided by the assessed value in line L1 on page 1.</t>
    </r>
  </si>
  <si>
    <t>Use this rate for the current year's tax roll unless it is changed due to another levy limitation such as the $5.90 limit.</t>
  </si>
  <si>
    <t>Lesser of K &amp; N</t>
  </si>
  <si>
    <t>Amount on line L1 on page 1</t>
  </si>
  <si>
    <t>rate before aggregate check</t>
  </si>
  <si>
    <t>Q.</t>
  </si>
  <si>
    <t>Road Levy Shift Rate Computation -  (Do not enter a shift amount in both shift fields.)</t>
  </si>
  <si>
    <t>R.</t>
  </si>
  <si>
    <t>OR</t>
  </si>
  <si>
    <r>
      <t xml:space="preserve">Amount shifted </t>
    </r>
    <r>
      <rPr>
        <b/>
        <sz val="10"/>
        <rFont val="Arial"/>
        <family val="2"/>
      </rPr>
      <t>TO</t>
    </r>
    <r>
      <rPr>
        <sz val="10"/>
        <rFont val="Arial"/>
        <family val="2"/>
      </rPr>
      <t xml:space="preserve"> this taxing district</t>
    </r>
  </si>
  <si>
    <r>
      <t>Amount shifted</t>
    </r>
    <r>
      <rPr>
        <b/>
        <sz val="10"/>
        <rFont val="Arial"/>
        <family val="2"/>
      </rPr>
      <t xml:space="preserve"> FROM</t>
    </r>
    <r>
      <rPr>
        <sz val="10"/>
        <rFont val="Arial"/>
        <family val="2"/>
      </rPr>
      <t xml:space="preserve"> this taxing district</t>
    </r>
  </si>
  <si>
    <t>S.</t>
  </si>
  <si>
    <t>Post Shift Levy Amount</t>
  </si>
  <si>
    <t>Post Shift Levy Rate</t>
  </si>
  <si>
    <t>Page 2</t>
  </si>
  <si>
    <t>REV 64 0007 10/17/2024</t>
  </si>
  <si>
    <t>REV 64 0007 (10/17/2024)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</si>
</sst>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0.000000000000"/>
    <numFmt numFmtId="167" formatCode="0.000000000000%"/>
    <numFmt numFmtId="168" formatCode="&quot;$&quot;#,##0.0"/>
    <numFmt numFmtId="169" formatCode="0.000%"/>
    <numFmt numFmtId="170" formatCode="0.000"/>
    <numFmt numFmtId="171" formatCode="&quot;$&quot;#,##0.00;[Red]&quot;$&quot;#,##0.00"/>
    <numFmt numFmtId="172" formatCode="#,##0.00;[Red]#,##0.00"/>
  </numFmts>
  <fonts count="26" x14ac:knownFonts="1">
    <font>
      <sz val="10"/>
      <name val="Arial"/>
    </font>
    <font>
      <sz val="10"/>
      <name val="Arial"/>
      <family val="2"/>
    </font>
    <font>
      <sz val="12"/>
      <name val="Arial"/>
      <family val="2"/>
    </font>
    <font>
      <sz val="8"/>
      <name val="Arial"/>
      <family val="2"/>
    </font>
    <font>
      <sz val="9"/>
      <name val="Arial"/>
      <family val="2"/>
    </font>
    <font>
      <sz val="11"/>
      <color indexed="8"/>
      <name val="Arial"/>
      <family val="2"/>
    </font>
    <font>
      <sz val="11"/>
      <name val="Arial"/>
      <family val="2"/>
    </font>
    <font>
      <b/>
      <sz val="11"/>
      <name val="Arial"/>
      <family val="2"/>
    </font>
    <font>
      <b/>
      <sz val="10"/>
      <name val="Arial"/>
      <family val="2"/>
    </font>
    <font>
      <sz val="10"/>
      <color indexed="10"/>
      <name val="Tahoma"/>
      <family val="2"/>
    </font>
    <font>
      <b/>
      <sz val="10"/>
      <color indexed="8"/>
      <name val="Tahoma"/>
      <family val="2"/>
    </font>
    <font>
      <sz val="10"/>
      <color indexed="8"/>
      <name val="Tahoma"/>
      <family val="2"/>
    </font>
    <font>
      <b/>
      <sz val="11"/>
      <color rgb="FF000000"/>
      <name val="Arial"/>
      <family val="2"/>
    </font>
    <font>
      <sz val="11"/>
      <color rgb="FF000000"/>
      <name val="Arial"/>
      <family val="2"/>
    </font>
    <font>
      <sz val="9"/>
      <color rgb="FF000000"/>
      <name val="Arial"/>
      <family val="2"/>
    </font>
    <font>
      <sz val="10"/>
      <color rgb="FF000000"/>
      <name val="Arial"/>
      <family val="2"/>
    </font>
    <font>
      <sz val="11"/>
      <color rgb="FF000000"/>
      <name val="Calibri"/>
      <family val="2"/>
    </font>
    <font>
      <sz val="8"/>
      <color rgb="FF000000"/>
      <name val="Arial"/>
      <family val="2"/>
    </font>
    <font>
      <b/>
      <sz val="14"/>
      <color rgb="FF000000"/>
      <name val="Arial"/>
      <family val="2"/>
    </font>
    <font>
      <sz val="9"/>
      <color indexed="81"/>
      <name val="Tahoma"/>
      <family val="2"/>
    </font>
    <font>
      <b/>
      <sz val="9"/>
      <color indexed="81"/>
      <name val="Tahoma"/>
      <family val="2"/>
    </font>
    <font>
      <b/>
      <u/>
      <sz val="11"/>
      <color rgb="FF000000"/>
      <name val="Arial"/>
      <family val="2"/>
    </font>
    <font>
      <b/>
      <sz val="10"/>
      <color rgb="FF000000"/>
      <name val="Arial"/>
      <family val="2"/>
    </font>
    <font>
      <u/>
      <sz val="11"/>
      <color rgb="FF000000"/>
      <name val="Arial"/>
      <family val="2"/>
    </font>
    <font>
      <sz val="9.5"/>
      <color rgb="FF000000"/>
      <name val="Arial"/>
      <family val="2"/>
    </font>
    <font>
      <sz val="9.5"/>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6" fillId="0" borderId="0" xfId="0" applyFont="1" applyProtection="1">
      <protection hidden="1"/>
    </xf>
    <xf numFmtId="0" fontId="12" fillId="0" borderId="0" xfId="0" applyFont="1" applyAlignment="1" applyProtection="1">
      <alignment wrapText="1"/>
      <protection hidden="1"/>
    </xf>
    <xf numFmtId="0" fontId="12" fillId="0" borderId="0" xfId="0" applyFont="1" applyAlignment="1" applyProtection="1">
      <alignment horizontal="center" vertical="top" wrapText="1"/>
      <protection hidden="1"/>
    </xf>
    <xf numFmtId="0" fontId="13" fillId="0" borderId="3" xfId="0" applyFont="1" applyBorder="1" applyAlignment="1" applyProtection="1">
      <alignment vertical="top" wrapText="1"/>
      <protection hidden="1"/>
    </xf>
    <xf numFmtId="0" fontId="2" fillId="0" borderId="0" xfId="0" applyFont="1" applyProtection="1">
      <protection hidden="1"/>
    </xf>
    <xf numFmtId="0" fontId="2" fillId="0" borderId="0" xfId="0" applyFont="1"/>
    <xf numFmtId="0" fontId="13" fillId="0" borderId="1" xfId="0" applyFont="1" applyBorder="1" applyAlignment="1" applyProtection="1">
      <alignment vertical="top" wrapText="1"/>
      <protection hidden="1"/>
    </xf>
    <xf numFmtId="0" fontId="13" fillId="0" borderId="1" xfId="0" applyFont="1" applyBorder="1" applyAlignment="1" applyProtection="1">
      <alignment vertical="top"/>
      <protection hidden="1"/>
    </xf>
    <xf numFmtId="0" fontId="13" fillId="0" borderId="2" xfId="0" applyFont="1" applyBorder="1" applyAlignment="1" applyProtection="1">
      <alignment vertical="top"/>
      <protection hidden="1"/>
    </xf>
    <xf numFmtId="9" fontId="13" fillId="0" borderId="0" xfId="2" applyFont="1" applyFill="1" applyBorder="1" applyAlignment="1" applyProtection="1">
      <alignment vertical="top"/>
      <protection hidden="1"/>
    </xf>
    <xf numFmtId="44" fontId="13" fillId="0" borderId="0" xfId="1" applyFont="1" applyFill="1" applyBorder="1" applyAlignment="1" applyProtection="1">
      <alignment horizontal="center" vertical="top"/>
      <protection hidden="1"/>
    </xf>
    <xf numFmtId="165" fontId="13" fillId="0" borderId="4" xfId="2" applyNumberFormat="1" applyFont="1" applyFill="1" applyBorder="1" applyAlignment="1" applyProtection="1">
      <alignment horizontal="left" vertical="top"/>
      <protection hidden="1"/>
    </xf>
    <xf numFmtId="165" fontId="13" fillId="0" borderId="0" xfId="2" applyNumberFormat="1" applyFont="1" applyFill="1" applyBorder="1" applyAlignment="1" applyProtection="1">
      <alignment horizontal="left" vertical="top"/>
      <protection hidden="1"/>
    </xf>
    <xf numFmtId="0" fontId="14" fillId="0" borderId="1" xfId="0" applyFont="1" applyBorder="1" applyAlignment="1" applyProtection="1">
      <alignment vertical="top"/>
      <protection hidden="1"/>
    </xf>
    <xf numFmtId="0" fontId="14" fillId="0" borderId="0" xfId="0" applyFont="1" applyAlignment="1" applyProtection="1">
      <alignment vertical="top"/>
      <protection hidden="1"/>
    </xf>
    <xf numFmtId="0" fontId="4" fillId="0" borderId="0" xfId="0" applyFont="1"/>
    <xf numFmtId="0" fontId="13" fillId="0" borderId="2" xfId="0" applyFont="1" applyBorder="1" applyAlignment="1" applyProtection="1">
      <alignment horizontal="left" vertical="top"/>
      <protection hidden="1"/>
    </xf>
    <xf numFmtId="44" fontId="12" fillId="0" borderId="0" xfId="1" applyFont="1" applyFill="1" applyBorder="1" applyAlignment="1" applyProtection="1">
      <alignment horizontal="center" vertical="top"/>
      <protection hidden="1"/>
    </xf>
    <xf numFmtId="0" fontId="13" fillId="0" borderId="0" xfId="0" applyFont="1" applyAlignment="1" applyProtection="1">
      <alignment horizontal="right" vertical="top"/>
      <protection hidden="1"/>
    </xf>
    <xf numFmtId="0" fontId="13" fillId="0" borderId="5" xfId="0" applyFont="1" applyBorder="1" applyAlignment="1" applyProtection="1">
      <alignment vertical="top"/>
      <protection hidden="1"/>
    </xf>
    <xf numFmtId="0" fontId="13" fillId="0" borderId="4" xfId="0" applyFont="1" applyBorder="1" applyAlignment="1" applyProtection="1">
      <alignment vertical="top"/>
      <protection hidden="1"/>
    </xf>
    <xf numFmtId="0" fontId="13" fillId="0" borderId="6" xfId="0" applyFont="1" applyBorder="1" applyAlignment="1" applyProtection="1">
      <alignment vertical="top"/>
      <protection hidden="1"/>
    </xf>
    <xf numFmtId="0" fontId="14" fillId="0" borderId="2" xfId="0" applyFont="1" applyBorder="1" applyAlignment="1" applyProtection="1">
      <alignment vertical="top"/>
      <protection hidden="1"/>
    </xf>
    <xf numFmtId="0" fontId="13" fillId="0" borderId="3" xfId="0" applyFont="1" applyBorder="1" applyAlignment="1" applyProtection="1">
      <alignment vertical="top"/>
      <protection hidden="1"/>
    </xf>
    <xf numFmtId="0" fontId="13" fillId="0" borderId="8" xfId="0" applyFont="1" applyBorder="1" applyAlignment="1" applyProtection="1">
      <alignment vertical="top"/>
      <protection hidden="1"/>
    </xf>
    <xf numFmtId="0" fontId="4" fillId="0" borderId="0" xfId="0" applyFont="1" applyAlignment="1">
      <alignment vertical="top"/>
    </xf>
    <xf numFmtId="0" fontId="12" fillId="0" borderId="0" xfId="0" applyFont="1" applyAlignment="1" applyProtection="1">
      <alignment vertical="top"/>
      <protection hidden="1"/>
    </xf>
    <xf numFmtId="0" fontId="14" fillId="0" borderId="5" xfId="0" applyFont="1" applyBorder="1" applyAlignment="1" applyProtection="1">
      <alignment vertical="top"/>
      <protection hidden="1"/>
    </xf>
    <xf numFmtId="0" fontId="14" fillId="0" borderId="4" xfId="0" applyFont="1" applyBorder="1" applyAlignment="1" applyProtection="1">
      <alignment vertical="top"/>
      <protection hidden="1"/>
    </xf>
    <xf numFmtId="0" fontId="14" fillId="0" borderId="6" xfId="0" applyFont="1" applyBorder="1" applyAlignment="1" applyProtection="1">
      <alignment vertical="top"/>
      <protection hidden="1"/>
    </xf>
    <xf numFmtId="0" fontId="13" fillId="0" borderId="7" xfId="0" applyFont="1" applyBorder="1" applyAlignment="1" applyProtection="1">
      <alignment vertical="top"/>
      <protection hidden="1"/>
    </xf>
    <xf numFmtId="44" fontId="13" fillId="0" borderId="0" xfId="0" applyNumberFormat="1" applyFont="1" applyAlignment="1" applyProtection="1">
      <alignment horizontal="center" vertical="top"/>
      <protection hidden="1"/>
    </xf>
    <xf numFmtId="0" fontId="13" fillId="0" borderId="8" xfId="0" applyFont="1" applyBorder="1" applyAlignment="1" applyProtection="1">
      <alignment horizontal="center" vertical="top"/>
      <protection hidden="1"/>
    </xf>
    <xf numFmtId="39" fontId="13" fillId="0" borderId="0" xfId="1" applyNumberFormat="1" applyFont="1" applyFill="1" applyBorder="1" applyAlignment="1" applyProtection="1">
      <alignment horizontal="center" vertical="top"/>
      <protection hidden="1"/>
    </xf>
    <xf numFmtId="0" fontId="12" fillId="0" borderId="3" xfId="0" applyFont="1" applyBorder="1" applyAlignment="1" applyProtection="1">
      <alignment vertical="top"/>
      <protection hidden="1"/>
    </xf>
    <xf numFmtId="0" fontId="12" fillId="0" borderId="1" xfId="0" applyFont="1" applyBorder="1" applyAlignment="1" applyProtection="1">
      <alignment vertical="top"/>
      <protection hidden="1"/>
    </xf>
    <xf numFmtId="0" fontId="15" fillId="0" borderId="7" xfId="0" applyFont="1" applyBorder="1" applyAlignment="1" applyProtection="1">
      <alignment horizontal="right"/>
      <protection hidden="1"/>
    </xf>
    <xf numFmtId="0" fontId="12" fillId="0" borderId="4" xfId="0" applyFont="1" applyBorder="1" applyAlignment="1" applyProtection="1">
      <alignment horizontal="center"/>
      <protection hidden="1"/>
    </xf>
    <xf numFmtId="0" fontId="12" fillId="0" borderId="4" xfId="0" applyFont="1" applyBorder="1" applyAlignment="1" applyProtection="1">
      <alignment horizontal="center" wrapText="1"/>
      <protection hidden="1"/>
    </xf>
    <xf numFmtId="0" fontId="6" fillId="0" borderId="7" xfId="0" applyFont="1" applyBorder="1" applyAlignment="1" applyProtection="1">
      <alignment vertical="top"/>
      <protection hidden="1"/>
    </xf>
    <xf numFmtId="0" fontId="16" fillId="0" borderId="7" xfId="0" applyFont="1" applyBorder="1" applyAlignment="1" applyProtection="1">
      <alignment vertical="top"/>
      <protection hidden="1"/>
    </xf>
    <xf numFmtId="0" fontId="7" fillId="0" borderId="7" xfId="0" applyFont="1" applyBorder="1" applyAlignment="1" applyProtection="1">
      <alignment horizontal="center" vertical="top"/>
      <protection hidden="1"/>
    </xf>
    <xf numFmtId="0" fontId="7" fillId="0" borderId="7" xfId="0" applyFont="1" applyBorder="1" applyProtection="1">
      <protection hidden="1"/>
    </xf>
    <xf numFmtId="0" fontId="12" fillId="0" borderId="7" xfId="0" applyFont="1" applyBorder="1" applyAlignment="1" applyProtection="1">
      <alignment horizontal="center" wrapText="1"/>
      <protection hidden="1"/>
    </xf>
    <xf numFmtId="0" fontId="12" fillId="0" borderId="7" xfId="0" applyFont="1" applyBorder="1" applyAlignment="1" applyProtection="1">
      <alignment horizontal="left" wrapText="1"/>
      <protection hidden="1"/>
    </xf>
    <xf numFmtId="0" fontId="12" fillId="0" borderId="8" xfId="0" applyFont="1" applyBorder="1" applyAlignment="1" applyProtection="1">
      <alignment wrapText="1"/>
      <protection hidden="1"/>
    </xf>
    <xf numFmtId="0" fontId="12" fillId="0" borderId="1" xfId="0" applyFont="1" applyBorder="1" applyAlignment="1" applyProtection="1">
      <alignment horizontal="center" vertical="top" wrapText="1"/>
      <protection hidden="1"/>
    </xf>
    <xf numFmtId="0" fontId="12" fillId="0" borderId="2" xfId="0" applyFont="1" applyBorder="1" applyAlignment="1" applyProtection="1">
      <alignment horizontal="center" vertical="top" wrapText="1"/>
      <protection hidden="1"/>
    </xf>
    <xf numFmtId="0" fontId="16" fillId="0" borderId="0" xfId="0" applyFont="1" applyProtection="1">
      <protection hidden="1"/>
    </xf>
    <xf numFmtId="0" fontId="13" fillId="0" borderId="2" xfId="0" applyFont="1" applyBorder="1" applyAlignment="1" applyProtection="1">
      <alignment wrapText="1"/>
      <protection hidden="1"/>
    </xf>
    <xf numFmtId="0" fontId="12" fillId="0" borderId="2" xfId="0" applyFont="1" applyBorder="1" applyAlignment="1" applyProtection="1">
      <alignment wrapText="1"/>
      <protection hidden="1"/>
    </xf>
    <xf numFmtId="0" fontId="12" fillId="0" borderId="5" xfId="0" applyFont="1" applyBorder="1" applyAlignment="1" applyProtection="1">
      <alignment horizontal="center" vertical="top" wrapText="1"/>
      <protection hidden="1"/>
    </xf>
    <xf numFmtId="0" fontId="12" fillId="0" borderId="4"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44" fontId="13" fillId="0" borderId="0" xfId="0" applyNumberFormat="1" applyFont="1" applyAlignment="1" applyProtection="1">
      <alignment horizontal="right" vertical="top"/>
      <protection hidden="1"/>
    </xf>
    <xf numFmtId="0" fontId="13" fillId="0" borderId="9" xfId="0" applyFont="1" applyBorder="1" applyAlignment="1" applyProtection="1">
      <alignment vertical="top"/>
      <protection hidden="1"/>
    </xf>
    <xf numFmtId="0" fontId="13" fillId="0" borderId="9" xfId="0" applyFont="1" applyBorder="1" applyAlignment="1" applyProtection="1">
      <alignment horizontal="center" vertical="top"/>
      <protection hidden="1"/>
    </xf>
    <xf numFmtId="0" fontId="13" fillId="0" borderId="4" xfId="0" applyFont="1" applyBorder="1" applyAlignment="1" applyProtection="1">
      <alignment horizontal="center" vertical="top"/>
      <protection hidden="1"/>
    </xf>
    <xf numFmtId="168" fontId="13" fillId="0" borderId="2" xfId="0" applyNumberFormat="1" applyFont="1" applyBorder="1" applyAlignment="1" applyProtection="1">
      <alignment horizontal="left" vertical="top"/>
      <protection hidden="1"/>
    </xf>
    <xf numFmtId="0" fontId="13" fillId="0" borderId="5" xfId="0" applyFont="1" applyBorder="1" applyAlignment="1" applyProtection="1">
      <alignment horizontal="left" vertical="top"/>
      <protection hidden="1"/>
    </xf>
    <xf numFmtId="0" fontId="13" fillId="0" borderId="8" xfId="0" applyFont="1" applyBorder="1" applyAlignment="1" applyProtection="1">
      <alignment horizontal="left" vertical="top"/>
      <protection hidden="1"/>
    </xf>
    <xf numFmtId="166" fontId="13" fillId="0" borderId="7" xfId="1" applyNumberFormat="1" applyFont="1" applyFill="1" applyBorder="1" applyAlignment="1" applyProtection="1">
      <alignment horizontal="center" vertical="top"/>
      <protection hidden="1"/>
    </xf>
    <xf numFmtId="0" fontId="15" fillId="0" borderId="1" xfId="0" applyFont="1" applyBorder="1" applyProtection="1">
      <protection hidden="1"/>
    </xf>
    <xf numFmtId="0" fontId="15" fillId="0" borderId="5" xfId="0" applyFont="1" applyBorder="1" applyProtection="1">
      <protection hidden="1"/>
    </xf>
    <xf numFmtId="44" fontId="12" fillId="0" borderId="4" xfId="1" applyFont="1" applyFill="1" applyBorder="1" applyAlignment="1" applyProtection="1">
      <alignment horizontal="center" vertical="top"/>
      <protection hidden="1"/>
    </xf>
    <xf numFmtId="0" fontId="8" fillId="0" borderId="4" xfId="0" applyFont="1" applyBorder="1" applyAlignment="1" applyProtection="1">
      <alignment vertical="top"/>
      <protection hidden="1"/>
    </xf>
    <xf numFmtId="0" fontId="2" fillId="0" borderId="1" xfId="0" applyFont="1" applyBorder="1"/>
    <xf numFmtId="0" fontId="2" fillId="0" borderId="2" xfId="0" applyFont="1" applyBorder="1"/>
    <xf numFmtId="0" fontId="2" fillId="0" borderId="6" xfId="0" applyFont="1" applyBorder="1"/>
    <xf numFmtId="0" fontId="13" fillId="3" borderId="0" xfId="0" applyFont="1" applyFill="1" applyAlignment="1" applyProtection="1">
      <alignment horizontal="left" vertical="top"/>
      <protection hidden="1"/>
    </xf>
    <xf numFmtId="0" fontId="13" fillId="2" borderId="4" xfId="0" applyFont="1" applyFill="1" applyBorder="1" applyAlignment="1" applyProtection="1">
      <alignment horizontal="center" vertical="top"/>
      <protection locked="0" hidden="1"/>
    </xf>
    <xf numFmtId="0" fontId="2" fillId="0" borderId="3" xfId="0" applyFont="1" applyBorder="1" applyProtection="1">
      <protection hidden="1"/>
    </xf>
    <xf numFmtId="44" fontId="13" fillId="0" borderId="4" xfId="0" applyNumberFormat="1" applyFont="1" applyBorder="1" applyAlignment="1" applyProtection="1">
      <alignment horizontal="center" vertical="top"/>
      <protection hidden="1"/>
    </xf>
    <xf numFmtId="0" fontId="17" fillId="0" borderId="7" xfId="0" applyFont="1" applyBorder="1" applyAlignment="1" applyProtection="1">
      <alignment horizontal="left" vertical="top"/>
      <protection hidden="1"/>
    </xf>
    <xf numFmtId="0" fontId="14" fillId="0" borderId="7" xfId="0" applyFont="1" applyBorder="1" applyAlignment="1" applyProtection="1">
      <alignment horizontal="left" vertical="top"/>
      <protection hidden="1"/>
    </xf>
    <xf numFmtId="164" fontId="13" fillId="0" borderId="0" xfId="1" applyNumberFormat="1" applyFont="1" applyFill="1" applyBorder="1" applyAlignment="1" applyProtection="1">
      <alignment vertical="top"/>
      <protection hidden="1"/>
    </xf>
    <xf numFmtId="0" fontId="17" fillId="0" borderId="0" xfId="0" applyFont="1" applyAlignment="1" applyProtection="1">
      <alignment vertical="top"/>
      <protection hidden="1"/>
    </xf>
    <xf numFmtId="164" fontId="12" fillId="0" borderId="0" xfId="1" applyNumberFormat="1" applyFont="1" applyFill="1" applyBorder="1" applyAlignment="1" applyProtection="1">
      <alignment horizontal="center" vertical="top"/>
      <protection hidden="1"/>
    </xf>
    <xf numFmtId="0" fontId="12" fillId="0" borderId="0" xfId="0" applyFont="1" applyAlignment="1" applyProtection="1">
      <alignment horizontal="center" vertical="center" wrapText="1"/>
      <protection hidden="1"/>
    </xf>
    <xf numFmtId="6" fontId="13" fillId="0" borderId="4" xfId="0" applyNumberFormat="1" applyFont="1" applyBorder="1" applyAlignment="1" applyProtection="1">
      <alignment horizontal="center"/>
      <protection hidden="1"/>
    </xf>
    <xf numFmtId="0" fontId="13" fillId="0" borderId="3" xfId="0" applyFont="1" applyBorder="1" applyAlignment="1" applyProtection="1">
      <alignment horizontal="left" vertical="top"/>
      <protection hidden="1"/>
    </xf>
    <xf numFmtId="0" fontId="13" fillId="0" borderId="1" xfId="0" applyFont="1" applyBorder="1" applyProtection="1">
      <protection hidden="1"/>
    </xf>
    <xf numFmtId="0" fontId="15" fillId="0" borderId="3" xfId="0" applyFont="1" applyBorder="1" applyProtection="1">
      <protection hidden="1"/>
    </xf>
    <xf numFmtId="0" fontId="24" fillId="0" borderId="0" xfId="0" applyFont="1" applyAlignment="1" applyProtection="1">
      <alignment horizontal="center" vertical="top"/>
      <protection hidden="1"/>
    </xf>
    <xf numFmtId="0" fontId="25" fillId="0" borderId="0" xfId="0" applyFont="1" applyAlignment="1" applyProtection="1">
      <alignment horizontal="right" vertical="top"/>
      <protection hidden="1"/>
    </xf>
    <xf numFmtId="0" fontId="15" fillId="0" borderId="0" xfId="0" applyFont="1" applyAlignment="1" applyProtection="1">
      <alignment horizontal="left" vertical="top"/>
      <protection hidden="1"/>
    </xf>
    <xf numFmtId="0" fontId="22" fillId="0" borderId="0" xfId="0" applyFont="1" applyAlignment="1" applyProtection="1">
      <alignment horizontal="left" vertical="top"/>
      <protection hidden="1"/>
    </xf>
    <xf numFmtId="166" fontId="15" fillId="0" borderId="0" xfId="1" applyNumberFormat="1" applyFont="1" applyFill="1" applyBorder="1" applyAlignment="1" applyProtection="1">
      <alignment horizontal="center" vertical="top"/>
      <protection hidden="1"/>
    </xf>
    <xf numFmtId="0" fontId="15" fillId="0" borderId="2" xfId="0" applyFont="1" applyBorder="1" applyAlignment="1" applyProtection="1">
      <alignment vertical="top"/>
      <protection hidden="1"/>
    </xf>
    <xf numFmtId="44" fontId="12" fillId="0" borderId="0" xfId="1" applyFont="1" applyFill="1" applyBorder="1" applyAlignment="1" applyProtection="1">
      <alignment vertical="top"/>
      <protection hidden="1"/>
    </xf>
    <xf numFmtId="0" fontId="13" fillId="0" borderId="0" xfId="0" applyFont="1" applyAlignment="1" applyProtection="1">
      <alignment horizontal="left"/>
      <protection hidden="1"/>
    </xf>
    <xf numFmtId="0" fontId="12" fillId="0" borderId="0" xfId="0" applyFont="1" applyAlignment="1" applyProtection="1">
      <alignment horizontal="center" vertical="top"/>
      <protection hidden="1"/>
    </xf>
    <xf numFmtId="0" fontId="14" fillId="0" borderId="4" xfId="0" applyFont="1" applyBorder="1" applyAlignment="1" applyProtection="1">
      <alignment horizontal="center" vertical="top"/>
      <protection hidden="1"/>
    </xf>
    <xf numFmtId="0" fontId="13" fillId="0" borderId="0" xfId="0" applyFont="1" applyAlignment="1" applyProtection="1">
      <alignment horizontal="center" vertical="top"/>
      <protection hidden="1"/>
    </xf>
    <xf numFmtId="0" fontId="13" fillId="0" borderId="0" xfId="0" applyFont="1" applyAlignment="1" applyProtection="1">
      <alignment horizontal="left" vertical="top"/>
      <protection hidden="1"/>
    </xf>
    <xf numFmtId="0" fontId="12" fillId="0" borderId="7" xfId="0" applyFont="1" applyBorder="1" applyAlignment="1" applyProtection="1">
      <alignment vertical="top"/>
      <protection hidden="1"/>
    </xf>
    <xf numFmtId="166" fontId="13" fillId="0" borderId="4" xfId="1" applyNumberFormat="1" applyFont="1" applyFill="1" applyBorder="1" applyAlignment="1" applyProtection="1">
      <alignment horizontal="center" vertical="top"/>
      <protection hidden="1"/>
    </xf>
    <xf numFmtId="0" fontId="8" fillId="0" borderId="0" xfId="0" applyFont="1" applyAlignment="1" applyProtection="1">
      <alignment vertical="top"/>
      <protection hidden="1"/>
    </xf>
    <xf numFmtId="0" fontId="14" fillId="0" borderId="0" xfId="0" applyFont="1" applyAlignment="1" applyProtection="1">
      <alignment horizontal="center" vertical="top"/>
      <protection hidden="1"/>
    </xf>
    <xf numFmtId="0" fontId="12" fillId="0" borderId="0" xfId="0" applyFont="1" applyAlignment="1" applyProtection="1">
      <alignment horizontal="left" vertical="top"/>
      <protection hidden="1"/>
    </xf>
    <xf numFmtId="0" fontId="13" fillId="0" borderId="7" xfId="0" applyFont="1" applyBorder="1" applyAlignment="1" applyProtection="1">
      <alignment horizontal="center" vertical="top"/>
      <protection hidden="1"/>
    </xf>
    <xf numFmtId="0" fontId="13" fillId="0" borderId="0" xfId="0" applyFont="1" applyAlignment="1" applyProtection="1">
      <alignment vertical="top"/>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left" vertical="top"/>
      <protection hidden="1"/>
    </xf>
    <xf numFmtId="0" fontId="12" fillId="0" borderId="4" xfId="0" applyFont="1" applyBorder="1" applyAlignment="1" applyProtection="1">
      <alignment horizontal="center" vertical="top"/>
      <protection hidden="1"/>
    </xf>
    <xf numFmtId="0" fontId="12" fillId="0" borderId="7" xfId="0" applyFont="1" applyBorder="1" applyAlignment="1" applyProtection="1">
      <alignment horizontal="center" vertical="top"/>
      <protection hidden="1"/>
    </xf>
    <xf numFmtId="0" fontId="13" fillId="0" borderId="0" xfId="0" applyFont="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4" fillId="0" borderId="0" xfId="0" applyFont="1" applyAlignment="1" applyProtection="1">
      <alignment horizontal="left" vertical="top"/>
      <protection hidden="1"/>
    </xf>
    <xf numFmtId="0" fontId="12" fillId="0" borderId="0" xfId="0" applyFont="1" applyAlignment="1" applyProtection="1">
      <alignment horizontal="center"/>
      <protection hidden="1"/>
    </xf>
    <xf numFmtId="0" fontId="12" fillId="2" borderId="4" xfId="0" applyFont="1" applyFill="1" applyBorder="1" applyAlignment="1" applyProtection="1">
      <alignment horizontal="center"/>
      <protection locked="0" hidden="1"/>
    </xf>
    <xf numFmtId="0" fontId="13" fillId="0" borderId="0" xfId="0" applyFont="1" applyAlignment="1" applyProtection="1">
      <alignment horizontal="left" wrapText="1"/>
      <protection hidden="1"/>
    </xf>
    <xf numFmtId="0" fontId="1" fillId="0" borderId="0" xfId="0" applyFont="1"/>
    <xf numFmtId="166" fontId="1" fillId="0" borderId="0" xfId="0" applyNumberFormat="1" applyFont="1" applyAlignment="1" applyProtection="1">
      <alignment vertical="top"/>
      <protection hidden="1"/>
    </xf>
    <xf numFmtId="0" fontId="1" fillId="0" borderId="0" xfId="0" applyFont="1" applyAlignment="1" applyProtection="1">
      <alignment vertical="top"/>
      <protection hidden="1"/>
    </xf>
    <xf numFmtId="0" fontId="1" fillId="0" borderId="0" xfId="0" applyFont="1" applyAlignment="1" applyProtection="1">
      <alignment horizontal="left" vertical="top"/>
      <protection hidden="1"/>
    </xf>
    <xf numFmtId="0" fontId="1" fillId="0" borderId="4"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1" fillId="0" borderId="4" xfId="0" applyFont="1" applyBorder="1"/>
    <xf numFmtId="0" fontId="1" fillId="0" borderId="3" xfId="0" applyFont="1" applyBorder="1"/>
    <xf numFmtId="0" fontId="1" fillId="0" borderId="5" xfId="0" applyFont="1" applyBorder="1" applyProtection="1">
      <protection hidden="1"/>
    </xf>
    <xf numFmtId="0" fontId="1" fillId="0" borderId="1" xfId="0" applyFont="1" applyBorder="1"/>
    <xf numFmtId="164" fontId="1" fillId="0" borderId="0" xfId="0" applyNumberFormat="1" applyFont="1" applyAlignment="1">
      <alignment horizontal="center"/>
    </xf>
    <xf numFmtId="0" fontId="1" fillId="0" borderId="2" xfId="0" applyFont="1" applyBorder="1"/>
    <xf numFmtId="0" fontId="1" fillId="0" borderId="5" xfId="0" applyFont="1" applyBorder="1"/>
    <xf numFmtId="0" fontId="1" fillId="0" borderId="6" xfId="0" applyFont="1" applyBorder="1"/>
    <xf numFmtId="0" fontId="13" fillId="0" borderId="4" xfId="0" applyFont="1" applyBorder="1" applyAlignment="1" applyProtection="1">
      <alignment horizontal="center" vertical="top"/>
      <protection locked="0" hidden="1"/>
    </xf>
    <xf numFmtId="0" fontId="1" fillId="0" borderId="7" xfId="0" applyFont="1" applyBorder="1"/>
    <xf numFmtId="0" fontId="12" fillId="0" borderId="0" xfId="0" applyFont="1" applyAlignment="1" applyProtection="1">
      <alignment horizontal="left" vertical="center" wrapText="1"/>
      <protection hidden="1"/>
    </xf>
    <xf numFmtId="0" fontId="13" fillId="0" borderId="0" xfId="0" applyFont="1" applyAlignment="1" applyProtection="1">
      <alignment horizontal="left"/>
      <protection hidden="1"/>
    </xf>
    <xf numFmtId="0" fontId="1" fillId="0" borderId="0" xfId="0" applyFont="1" applyProtection="1">
      <protection hidden="1"/>
    </xf>
    <xf numFmtId="0" fontId="12" fillId="0" borderId="0" xfId="0" applyFont="1" applyAlignment="1" applyProtection="1">
      <alignment horizontal="center" vertical="top"/>
      <protection hidden="1"/>
    </xf>
    <xf numFmtId="0" fontId="1" fillId="0" borderId="0" xfId="0" applyFont="1" applyAlignment="1" applyProtection="1">
      <alignment vertical="top"/>
      <protection hidden="1"/>
    </xf>
    <xf numFmtId="164" fontId="13" fillId="2" borderId="9" xfId="1" applyNumberFormat="1" applyFont="1" applyFill="1" applyBorder="1" applyAlignment="1" applyProtection="1">
      <alignment horizontal="center"/>
      <protection locked="0" hidden="1"/>
    </xf>
    <xf numFmtId="164" fontId="1" fillId="2" borderId="9" xfId="0" applyNumberFormat="1" applyFont="1" applyFill="1" applyBorder="1" applyProtection="1">
      <protection locked="0" hidden="1"/>
    </xf>
    <xf numFmtId="0" fontId="12" fillId="0" borderId="0" xfId="0" applyFont="1" applyAlignment="1" applyProtection="1">
      <alignment horizontal="left"/>
      <protection hidden="1"/>
    </xf>
    <xf numFmtId="0" fontId="1" fillId="0" borderId="0" xfId="0" applyFont="1" applyAlignment="1" applyProtection="1">
      <alignment horizontal="left"/>
      <protection hidden="1"/>
    </xf>
    <xf numFmtId="164" fontId="13" fillId="0" borderId="9" xfId="1" applyNumberFormat="1" applyFont="1" applyFill="1" applyBorder="1" applyAlignment="1" applyProtection="1">
      <alignment horizontal="center"/>
      <protection hidden="1"/>
    </xf>
    <xf numFmtId="0" fontId="12" fillId="0" borderId="7" xfId="0" applyFont="1" applyBorder="1" applyAlignment="1" applyProtection="1">
      <alignment horizontal="left" vertical="top"/>
      <protection hidden="1"/>
    </xf>
    <xf numFmtId="0" fontId="13" fillId="0" borderId="7" xfId="0" applyFont="1" applyBorder="1" applyAlignment="1" applyProtection="1">
      <alignment horizontal="left" vertical="top"/>
      <protection hidden="1"/>
    </xf>
    <xf numFmtId="164" fontId="13" fillId="0" borderId="9" xfId="1" applyNumberFormat="1" applyFont="1" applyFill="1" applyBorder="1" applyAlignment="1" applyProtection="1">
      <alignment horizontal="center" vertical="top"/>
      <protection hidden="1"/>
    </xf>
    <xf numFmtId="164" fontId="1" fillId="0" borderId="9" xfId="0" applyNumberFormat="1" applyFont="1" applyBorder="1" applyAlignment="1" applyProtection="1">
      <alignment vertical="top"/>
      <protection hidden="1"/>
    </xf>
    <xf numFmtId="164" fontId="13" fillId="2" borderId="4" xfId="1" applyNumberFormat="1" applyFont="1" applyFill="1" applyBorder="1" applyAlignment="1" applyProtection="1">
      <alignment horizontal="center"/>
      <protection locked="0" hidden="1"/>
    </xf>
    <xf numFmtId="164" fontId="1" fillId="2" borderId="4" xfId="0" applyNumberFormat="1" applyFont="1" applyFill="1" applyBorder="1" applyProtection="1">
      <protection locked="0" hidden="1"/>
    </xf>
    <xf numFmtId="0" fontId="14" fillId="0" borderId="4" xfId="0" applyFont="1" applyBorder="1" applyAlignment="1" applyProtection="1">
      <alignment horizontal="center" vertical="top"/>
      <protection hidden="1"/>
    </xf>
    <xf numFmtId="0" fontId="13" fillId="0" borderId="0" xfId="0" applyFont="1" applyAlignment="1" applyProtection="1">
      <alignment horizontal="center" vertical="top"/>
      <protection hidden="1"/>
    </xf>
    <xf numFmtId="0" fontId="13" fillId="0" borderId="0" xfId="0" applyFont="1" applyAlignment="1" applyProtection="1">
      <alignment horizontal="left" vertical="top"/>
      <protection hidden="1"/>
    </xf>
    <xf numFmtId="0" fontId="1" fillId="0" borderId="0" xfId="0" applyFont="1" applyAlignment="1" applyProtection="1">
      <alignment horizontal="left" vertical="top"/>
      <protection hidden="1"/>
    </xf>
    <xf numFmtId="164" fontId="13" fillId="0" borderId="4" xfId="1" applyNumberFormat="1" applyFont="1" applyFill="1" applyBorder="1" applyAlignment="1" applyProtection="1">
      <alignment horizontal="center" vertical="top"/>
      <protection hidden="1"/>
    </xf>
    <xf numFmtId="0" fontId="4" fillId="0" borderId="4" xfId="0" applyFont="1" applyBorder="1" applyAlignment="1" applyProtection="1">
      <alignment vertical="top"/>
      <protection hidden="1"/>
    </xf>
    <xf numFmtId="0" fontId="1" fillId="0" borderId="7" xfId="0" applyFont="1" applyBorder="1" applyProtection="1">
      <protection hidden="1"/>
    </xf>
    <xf numFmtId="7" fontId="13" fillId="0" borderId="4" xfId="1" applyNumberFormat="1" applyFont="1" applyFill="1" applyBorder="1" applyAlignment="1" applyProtection="1">
      <alignment horizontal="center" vertical="top"/>
      <protection hidden="1"/>
    </xf>
    <xf numFmtId="164" fontId="13" fillId="2" borderId="4" xfId="1" applyNumberFormat="1" applyFont="1" applyFill="1" applyBorder="1" applyAlignment="1" applyProtection="1">
      <alignment horizontal="center" vertical="top"/>
      <protection locked="0" hidden="1"/>
    </xf>
    <xf numFmtId="0" fontId="12" fillId="0" borderId="7" xfId="0" applyFont="1" applyBorder="1" applyAlignment="1" applyProtection="1">
      <alignment vertical="top"/>
      <protection hidden="1"/>
    </xf>
    <xf numFmtId="0" fontId="1" fillId="0" borderId="8" xfId="0" applyFont="1" applyBorder="1" applyProtection="1">
      <protection hidden="1"/>
    </xf>
    <xf numFmtId="165" fontId="13" fillId="0" borderId="4" xfId="1" applyNumberFormat="1" applyFont="1" applyFill="1" applyBorder="1" applyAlignment="1" applyProtection="1">
      <alignment horizontal="center" vertical="top"/>
      <protection hidden="1"/>
    </xf>
    <xf numFmtId="166" fontId="13" fillId="0" borderId="4" xfId="1" applyNumberFormat="1" applyFont="1" applyFill="1" applyBorder="1" applyAlignment="1" applyProtection="1">
      <alignment horizontal="center" vertical="top"/>
      <protection hidden="1"/>
    </xf>
    <xf numFmtId="166" fontId="14" fillId="0" borderId="4" xfId="1" applyNumberFormat="1" applyFont="1" applyFill="1" applyBorder="1" applyAlignment="1" applyProtection="1">
      <alignment horizontal="center" vertical="top"/>
      <protection hidden="1"/>
    </xf>
    <xf numFmtId="164" fontId="1" fillId="0" borderId="4" xfId="0" applyNumberFormat="1" applyFont="1" applyBorder="1" applyAlignment="1" applyProtection="1">
      <alignment vertical="top"/>
      <protection hidden="1"/>
    </xf>
    <xf numFmtId="0" fontId="8" fillId="0" borderId="0" xfId="0" applyFont="1" applyAlignment="1" applyProtection="1">
      <alignment vertical="top"/>
      <protection hidden="1"/>
    </xf>
    <xf numFmtId="0" fontId="14" fillId="0" borderId="0" xfId="0" applyFont="1" applyAlignment="1" applyProtection="1">
      <alignment horizontal="center" vertical="top"/>
      <protection hidden="1"/>
    </xf>
    <xf numFmtId="166" fontId="14" fillId="0" borderId="0" xfId="1" applyNumberFormat="1" applyFont="1" applyFill="1" applyBorder="1" applyAlignment="1" applyProtection="1">
      <alignment horizontal="center" vertical="top"/>
      <protection hidden="1"/>
    </xf>
    <xf numFmtId="0" fontId="12" fillId="0" borderId="0" xfId="0" applyFont="1" applyAlignment="1" applyProtection="1">
      <alignment horizontal="left" vertical="top"/>
      <protection hidden="1"/>
    </xf>
    <xf numFmtId="0" fontId="1" fillId="0" borderId="0" xfId="0" applyFont="1" applyAlignment="1" applyProtection="1">
      <alignment horizontal="right" vertical="top"/>
      <protection hidden="1"/>
    </xf>
    <xf numFmtId="0" fontId="1" fillId="0" borderId="0" xfId="0" applyFont="1" applyAlignment="1" applyProtection="1">
      <alignment horizontal="center" vertical="top"/>
      <protection hidden="1"/>
    </xf>
    <xf numFmtId="0" fontId="12" fillId="0" borderId="4" xfId="0" applyFont="1" applyBorder="1" applyAlignment="1" applyProtection="1">
      <alignment horizontal="left" vertical="top"/>
      <protection hidden="1"/>
    </xf>
    <xf numFmtId="0" fontId="14" fillId="0" borderId="9" xfId="0" applyFont="1" applyBorder="1" applyAlignment="1" applyProtection="1">
      <alignment horizontal="center" vertical="top"/>
      <protection hidden="1"/>
    </xf>
    <xf numFmtId="0" fontId="14" fillId="0" borderId="9" xfId="0" applyFont="1" applyBorder="1" applyAlignment="1" applyProtection="1">
      <alignment horizontal="center" vertical="top" wrapText="1"/>
      <protection hidden="1"/>
    </xf>
    <xf numFmtId="0" fontId="13" fillId="0" borderId="7" xfId="0" applyFont="1" applyBorder="1" applyAlignment="1" applyProtection="1">
      <alignment horizontal="center" vertical="top"/>
      <protection hidden="1"/>
    </xf>
    <xf numFmtId="164" fontId="13" fillId="0" borderId="4" xfId="1" applyNumberFormat="1" applyFont="1" applyFill="1" applyBorder="1" applyAlignment="1" applyProtection="1">
      <alignment horizontal="right" vertical="top"/>
      <protection hidden="1"/>
    </xf>
    <xf numFmtId="0" fontId="1" fillId="0" borderId="7" xfId="0" applyFont="1" applyBorder="1" applyAlignment="1">
      <alignment vertical="top"/>
    </xf>
    <xf numFmtId="164" fontId="1" fillId="2" borderId="4" xfId="0" applyNumberFormat="1" applyFont="1" applyFill="1" applyBorder="1" applyAlignment="1" applyProtection="1">
      <alignment vertical="top"/>
      <protection locked="0" hidden="1"/>
    </xf>
    <xf numFmtId="0" fontId="13" fillId="0" borderId="0" xfId="0" applyFont="1" applyAlignment="1" applyProtection="1">
      <alignment vertical="top"/>
      <protection hidden="1"/>
    </xf>
    <xf numFmtId="0" fontId="15" fillId="0" borderId="0" xfId="0" applyFont="1" applyAlignment="1" applyProtection="1">
      <alignment horizontal="center" vertical="top"/>
      <protection hidden="1"/>
    </xf>
    <xf numFmtId="44" fontId="17" fillId="0" borderId="7" xfId="1" applyFont="1" applyFill="1" applyBorder="1" applyAlignment="1" applyProtection="1">
      <alignment horizontal="center" vertical="top"/>
      <protection hidden="1"/>
    </xf>
    <xf numFmtId="9" fontId="17" fillId="0" borderId="0" xfId="2" applyFont="1" applyFill="1" applyBorder="1" applyAlignment="1" applyProtection="1">
      <alignment horizontal="center" vertical="top"/>
      <protection hidden="1"/>
    </xf>
    <xf numFmtId="0" fontId="3" fillId="0" borderId="0" xfId="0" applyFont="1" applyAlignment="1">
      <alignment horizontal="center" vertical="top"/>
    </xf>
    <xf numFmtId="164" fontId="6" fillId="0" borderId="4" xfId="0" applyNumberFormat="1" applyFont="1" applyBorder="1" applyAlignment="1">
      <alignment horizontal="right" vertical="top"/>
    </xf>
    <xf numFmtId="0" fontId="6" fillId="0" borderId="4" xfId="0" applyFont="1" applyBorder="1" applyAlignment="1">
      <alignment horizontal="right" vertical="top"/>
    </xf>
    <xf numFmtId="167" fontId="13" fillId="2" borderId="4" xfId="2" applyNumberFormat="1" applyFont="1" applyFill="1" applyBorder="1" applyAlignment="1" applyProtection="1">
      <alignment horizontal="center" vertical="top"/>
      <protection locked="0"/>
    </xf>
    <xf numFmtId="167" fontId="1" fillId="2" borderId="4" xfId="0" applyNumberFormat="1" applyFont="1" applyFill="1" applyBorder="1" applyAlignment="1" applyProtection="1">
      <alignment vertical="top"/>
      <protection locked="0"/>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left" vertical="top"/>
      <protection hidden="1"/>
    </xf>
    <xf numFmtId="0" fontId="16" fillId="0" borderId="0" xfId="0" applyFont="1" applyAlignment="1" applyProtection="1">
      <alignment vertical="top"/>
      <protection hidden="1"/>
    </xf>
    <xf numFmtId="0" fontId="13" fillId="0" borderId="7" xfId="0" applyFont="1" applyBorder="1" applyAlignment="1" applyProtection="1">
      <alignment horizontal="left" vertical="top" wrapText="1"/>
      <protection hidden="1"/>
    </xf>
    <xf numFmtId="0" fontId="13" fillId="0" borderId="8" xfId="0" applyFont="1" applyBorder="1" applyAlignment="1" applyProtection="1">
      <alignment horizontal="left" vertical="top" wrapText="1"/>
      <protection hidden="1"/>
    </xf>
    <xf numFmtId="7" fontId="13" fillId="2" borderId="4" xfId="1" applyNumberFormat="1" applyFont="1" applyFill="1" applyBorder="1" applyAlignment="1" applyProtection="1">
      <alignment horizontal="center" vertical="top"/>
      <protection locked="0" hidden="1"/>
    </xf>
    <xf numFmtId="4" fontId="13" fillId="2" borderId="4" xfId="2" applyNumberFormat="1" applyFont="1" applyFill="1" applyBorder="1" applyAlignment="1" applyProtection="1">
      <alignment horizontal="center" vertical="top"/>
      <protection locked="0"/>
    </xf>
    <xf numFmtId="4" fontId="1" fillId="2" borderId="4" xfId="0" applyNumberFormat="1" applyFont="1" applyFill="1" applyBorder="1" applyAlignment="1" applyProtection="1">
      <alignment vertical="top"/>
      <protection locked="0"/>
    </xf>
    <xf numFmtId="0" fontId="1" fillId="2" borderId="0" xfId="0" applyFont="1" applyFill="1" applyAlignment="1" applyProtection="1">
      <alignment horizontal="left" vertical="top"/>
      <protection hidden="1"/>
    </xf>
    <xf numFmtId="167" fontId="16" fillId="2" borderId="4" xfId="0" applyNumberFormat="1" applyFont="1" applyFill="1" applyBorder="1" applyAlignment="1" applyProtection="1">
      <alignment horizontal="center" vertical="top"/>
      <protection locked="0" hidden="1"/>
    </xf>
    <xf numFmtId="0" fontId="6" fillId="0" borderId="0" xfId="0" applyFont="1" applyAlignment="1" applyProtection="1">
      <alignment horizontal="center" vertical="top"/>
      <protection hidden="1"/>
    </xf>
    <xf numFmtId="0" fontId="14" fillId="0" borderId="7" xfId="0" applyFont="1" applyBorder="1" applyAlignment="1" applyProtection="1">
      <alignment horizontal="center" vertical="top"/>
      <protection hidden="1"/>
    </xf>
    <xf numFmtId="5" fontId="13" fillId="2" borderId="4" xfId="1" applyNumberFormat="1" applyFont="1" applyFill="1" applyBorder="1" applyAlignment="1" applyProtection="1">
      <alignment horizontal="center" vertical="top"/>
      <protection locked="0" hidden="1"/>
    </xf>
    <xf numFmtId="165" fontId="13" fillId="2" borderId="4" xfId="1" applyNumberFormat="1" applyFont="1" applyFill="1" applyBorder="1" applyAlignment="1" applyProtection="1">
      <alignment horizontal="center" vertical="top"/>
      <protection locked="0" hidden="1"/>
    </xf>
    <xf numFmtId="5" fontId="13" fillId="0" borderId="4" xfId="1" applyNumberFormat="1" applyFont="1" applyFill="1" applyBorder="1" applyAlignment="1" applyProtection="1">
      <alignment horizontal="center" vertical="top"/>
      <protection hidden="1"/>
    </xf>
    <xf numFmtId="166" fontId="1" fillId="0" borderId="4" xfId="0" applyNumberFormat="1" applyFont="1" applyBorder="1" applyAlignment="1" applyProtection="1">
      <alignment vertical="top"/>
      <protection hidden="1"/>
    </xf>
    <xf numFmtId="164" fontId="6" fillId="0" borderId="4" xfId="0" applyNumberFormat="1" applyFont="1" applyBorder="1" applyAlignment="1">
      <alignment horizontal="center"/>
    </xf>
    <xf numFmtId="0" fontId="6" fillId="0" borderId="4" xfId="0" applyFont="1" applyBorder="1" applyAlignment="1">
      <alignment horizontal="center"/>
    </xf>
    <xf numFmtId="0" fontId="13" fillId="0" borderId="0" xfId="0" applyFont="1" applyAlignment="1" applyProtection="1">
      <alignment horizontal="left" vertical="top" wrapText="1"/>
      <protection hidden="1"/>
    </xf>
    <xf numFmtId="0" fontId="13" fillId="0" borderId="4" xfId="0" applyFont="1" applyBorder="1" applyAlignment="1" applyProtection="1">
      <alignment horizontal="left" vertical="top" wrapText="1"/>
      <protection hidden="1"/>
    </xf>
    <xf numFmtId="0" fontId="4" fillId="0" borderId="7" xfId="0" applyFont="1" applyBorder="1" applyAlignment="1">
      <alignment horizontal="center" vertical="top"/>
    </xf>
    <xf numFmtId="0" fontId="1" fillId="0" borderId="7" xfId="0" applyFont="1" applyBorder="1" applyAlignment="1" applyProtection="1">
      <alignment horizontal="left" vertical="top"/>
      <protection hidden="1"/>
    </xf>
    <xf numFmtId="0" fontId="12" fillId="0" borderId="7" xfId="0" applyFont="1" applyBorder="1" applyAlignment="1" applyProtection="1">
      <alignment horizontal="center" vertical="top"/>
      <protection hidden="1"/>
    </xf>
    <xf numFmtId="0" fontId="1" fillId="0" borderId="7" xfId="0" applyFont="1" applyBorder="1" applyAlignment="1" applyProtection="1">
      <alignment vertical="top"/>
      <protection hidden="1"/>
    </xf>
    <xf numFmtId="7" fontId="13" fillId="0" borderId="9" xfId="1" applyNumberFormat="1" applyFont="1" applyFill="1" applyBorder="1" applyAlignment="1" applyProtection="1">
      <alignment horizontal="center" vertical="top"/>
      <protection hidden="1"/>
    </xf>
    <xf numFmtId="0" fontId="8" fillId="0" borderId="7" xfId="0" applyFont="1" applyBorder="1" applyAlignment="1">
      <alignment vertical="top"/>
    </xf>
    <xf numFmtId="0" fontId="13" fillId="0" borderId="2" xfId="0" applyFont="1" applyBorder="1" applyAlignment="1" applyProtection="1">
      <alignment horizontal="left" vertical="top" wrapText="1"/>
      <protection hidden="1"/>
    </xf>
    <xf numFmtId="166" fontId="13" fillId="2" borderId="4" xfId="0" applyNumberFormat="1" applyFont="1" applyFill="1" applyBorder="1" applyAlignment="1" applyProtection="1">
      <alignment horizontal="center" vertical="top"/>
      <protection locked="0"/>
    </xf>
    <xf numFmtId="170" fontId="13" fillId="2" borderId="4" xfId="0" applyNumberFormat="1" applyFont="1" applyFill="1" applyBorder="1" applyAlignment="1" applyProtection="1">
      <alignment horizontal="center" vertical="top"/>
      <protection locked="0"/>
    </xf>
    <xf numFmtId="166" fontId="6" fillId="0" borderId="4" xfId="0" applyNumberFormat="1" applyFont="1" applyBorder="1" applyAlignment="1">
      <alignment horizontal="center"/>
    </xf>
    <xf numFmtId="0" fontId="13" fillId="0" borderId="3" xfId="0" applyFont="1" applyBorder="1" applyAlignment="1" applyProtection="1">
      <alignment horizontal="left" vertical="top" wrapText="1"/>
      <protection hidden="1"/>
    </xf>
    <xf numFmtId="165" fontId="1" fillId="2" borderId="4" xfId="0" applyNumberFormat="1" applyFont="1" applyFill="1" applyBorder="1" applyAlignment="1" applyProtection="1">
      <alignment vertical="top"/>
      <protection locked="0" hidden="1"/>
    </xf>
    <xf numFmtId="0" fontId="4" fillId="0" borderId="0" xfId="0" applyFont="1" applyAlignment="1" applyProtection="1">
      <alignment vertical="top"/>
      <protection hidden="1"/>
    </xf>
    <xf numFmtId="0" fontId="14" fillId="0" borderId="0" xfId="0" applyFont="1" applyAlignment="1" applyProtection="1">
      <alignment horizontal="left" vertical="top"/>
      <protection hidden="1"/>
    </xf>
    <xf numFmtId="0" fontId="4" fillId="0" borderId="0" xfId="0" applyFont="1" applyAlignment="1" applyProtection="1">
      <alignment horizontal="center" vertical="top"/>
      <protection hidden="1"/>
    </xf>
    <xf numFmtId="166" fontId="23" fillId="0" borderId="4" xfId="0" applyNumberFormat="1" applyFont="1" applyBorder="1" applyAlignment="1" applyProtection="1">
      <alignment horizontal="center"/>
      <protection hidden="1"/>
    </xf>
    <xf numFmtId="0" fontId="23" fillId="0" borderId="4" xfId="0" applyFont="1" applyBorder="1" applyAlignment="1" applyProtection="1">
      <alignment horizontal="center"/>
      <protection hidden="1"/>
    </xf>
    <xf numFmtId="164" fontId="13" fillId="0" borderId="4" xfId="0" applyNumberFormat="1" applyFont="1" applyBorder="1" applyAlignment="1" applyProtection="1">
      <alignment horizontal="center"/>
      <protection hidden="1"/>
    </xf>
    <xf numFmtId="165" fontId="13" fillId="2" borderId="4" xfId="0" applyNumberFormat="1" applyFont="1" applyFill="1" applyBorder="1" applyAlignment="1" applyProtection="1">
      <alignment horizontal="center"/>
      <protection locked="0" hidden="1"/>
    </xf>
    <xf numFmtId="0" fontId="1" fillId="0" borderId="0" xfId="0" applyFont="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5" fontId="1" fillId="2" borderId="4" xfId="0" applyNumberFormat="1" applyFont="1" applyFill="1" applyBorder="1" applyAlignment="1" applyProtection="1">
      <alignment horizontal="center" vertical="top"/>
      <protection locked="0" hidden="1"/>
    </xf>
    <xf numFmtId="44" fontId="13" fillId="0" borderId="4" xfId="1" applyFont="1" applyFill="1" applyBorder="1" applyAlignment="1" applyProtection="1">
      <alignment horizontal="center" vertical="top"/>
      <protection hidden="1"/>
    </xf>
    <xf numFmtId="0" fontId="1" fillId="0" borderId="4" xfId="0" applyFont="1" applyBorder="1" applyAlignment="1">
      <alignment horizontal="center" vertical="top"/>
    </xf>
    <xf numFmtId="165" fontId="13" fillId="0" borderId="0" xfId="1" applyNumberFormat="1" applyFont="1" applyFill="1" applyBorder="1" applyAlignment="1" applyProtection="1">
      <alignment horizontal="center" vertical="top"/>
      <protection hidden="1"/>
    </xf>
    <xf numFmtId="0" fontId="18" fillId="0" borderId="0" xfId="0" applyFont="1" applyAlignment="1" applyProtection="1">
      <alignment horizontal="center"/>
      <protection hidden="1"/>
    </xf>
    <xf numFmtId="0" fontId="12" fillId="0" borderId="0" xfId="0" applyFont="1" applyAlignment="1" applyProtection="1">
      <alignment horizontal="center"/>
      <protection hidden="1"/>
    </xf>
    <xf numFmtId="0" fontId="12"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xf>
    <xf numFmtId="0" fontId="6" fillId="0" borderId="0" xfId="0" applyFont="1" applyAlignment="1" applyProtection="1">
      <alignment horizontal="center"/>
      <protection hidden="1"/>
    </xf>
    <xf numFmtId="0" fontId="1" fillId="0" borderId="0" xfId="0" applyFont="1"/>
    <xf numFmtId="0" fontId="13" fillId="0" borderId="0" xfId="0" applyFont="1" applyAlignment="1" applyProtection="1">
      <alignment horizontal="left" wrapText="1"/>
      <protection hidden="1"/>
    </xf>
    <xf numFmtId="0" fontId="1" fillId="0" borderId="0" xfId="0" applyFont="1" applyAlignment="1">
      <alignment horizontal="left"/>
    </xf>
    <xf numFmtId="0" fontId="1" fillId="2" borderId="0" xfId="0" applyFont="1" applyFill="1" applyAlignment="1" applyProtection="1">
      <alignment horizontal="left" vertical="top" wrapText="1"/>
      <protection hidden="1"/>
    </xf>
    <xf numFmtId="166" fontId="13" fillId="2" borderId="4" xfId="2" applyNumberFormat="1" applyFont="1" applyFill="1" applyBorder="1" applyAlignment="1" applyProtection="1">
      <alignment horizontal="center" vertical="top"/>
      <protection locked="0" hidden="1"/>
    </xf>
    <xf numFmtId="166" fontId="1" fillId="2" borderId="4" xfId="0" applyNumberFormat="1" applyFont="1" applyFill="1" applyBorder="1" applyAlignment="1" applyProtection="1">
      <alignment vertical="top"/>
      <protection locked="0" hidden="1"/>
    </xf>
    <xf numFmtId="169" fontId="13" fillId="2" borderId="4" xfId="2" applyNumberFormat="1" applyFont="1" applyFill="1" applyBorder="1" applyAlignment="1" applyProtection="1">
      <alignment horizontal="center" vertical="top"/>
      <protection locked="0" hidden="1"/>
    </xf>
    <xf numFmtId="169" fontId="1" fillId="2" borderId="4" xfId="0" applyNumberFormat="1" applyFont="1" applyFill="1" applyBorder="1" applyAlignment="1" applyProtection="1">
      <alignment vertical="top"/>
      <protection locked="0" hidden="1"/>
    </xf>
    <xf numFmtId="44" fontId="14" fillId="0" borderId="7" xfId="1" applyFont="1" applyFill="1" applyBorder="1" applyAlignment="1" applyProtection="1">
      <alignment horizontal="center" vertical="top"/>
      <protection hidden="1"/>
    </xf>
    <xf numFmtId="9" fontId="17" fillId="0" borderId="7" xfId="2" applyFont="1" applyFill="1" applyBorder="1" applyAlignment="1" applyProtection="1">
      <alignment horizontal="center" vertical="top"/>
      <protection hidden="1"/>
    </xf>
    <xf numFmtId="166" fontId="13" fillId="0" borderId="4" xfId="2" applyNumberFormat="1" applyFont="1" applyFill="1" applyBorder="1" applyAlignment="1" applyProtection="1">
      <alignment horizontal="center" vertical="top"/>
      <protection hidden="1"/>
    </xf>
    <xf numFmtId="0" fontId="15" fillId="0" borderId="7" xfId="0" applyFont="1" applyBorder="1" applyAlignment="1" applyProtection="1">
      <alignment horizontal="center"/>
      <protection hidden="1"/>
    </xf>
    <xf numFmtId="165" fontId="6" fillId="0" borderId="4" xfId="0" applyNumberFormat="1" applyFont="1" applyBorder="1" applyAlignment="1">
      <alignment horizontal="center"/>
    </xf>
    <xf numFmtId="164" fontId="6" fillId="0" borderId="4" xfId="0" applyNumberFormat="1" applyFont="1" applyBorder="1" applyAlignment="1" applyProtection="1">
      <alignment horizontal="center"/>
      <protection locked="0"/>
    </xf>
    <xf numFmtId="0" fontId="1" fillId="0" borderId="7" xfId="0" applyFont="1" applyBorder="1" applyAlignment="1">
      <alignment horizontal="center"/>
    </xf>
    <xf numFmtId="0" fontId="1" fillId="0" borderId="9" xfId="0" applyFont="1" applyBorder="1" applyAlignment="1">
      <alignment horizontal="center"/>
    </xf>
    <xf numFmtId="171" fontId="13" fillId="0" borderId="4" xfId="0" applyNumberFormat="1" applyFont="1" applyBorder="1" applyAlignment="1" applyProtection="1">
      <alignment horizontal="center" vertical="top"/>
      <protection locked="0"/>
    </xf>
    <xf numFmtId="0" fontId="22" fillId="0" borderId="7" xfId="0" applyFont="1" applyBorder="1" applyAlignment="1">
      <alignment horizontal="left" wrapText="1"/>
    </xf>
    <xf numFmtId="164" fontId="1" fillId="0" borderId="0" xfId="0" applyNumberFormat="1" applyFont="1" applyAlignment="1">
      <alignment horizontal="center"/>
    </xf>
    <xf numFmtId="0" fontId="1" fillId="0" borderId="0" xfId="0" applyFont="1" applyAlignment="1">
      <alignment horizontal="center"/>
    </xf>
    <xf numFmtId="172" fontId="1" fillId="0" borderId="0" xfId="0" applyNumberFormat="1" applyFont="1" applyAlignment="1">
      <alignment horizontal="center"/>
    </xf>
    <xf numFmtId="0" fontId="6" fillId="0" borderId="3" xfId="0" applyFont="1" applyBorder="1" applyAlignment="1" applyProtection="1">
      <alignment horizontal="left"/>
      <protection hidden="1"/>
    </xf>
    <xf numFmtId="0" fontId="2" fillId="0" borderId="7" xfId="0" applyFont="1" applyBorder="1" applyAlignment="1" applyProtection="1">
      <alignment horizontal="left"/>
      <protection hidden="1"/>
    </xf>
    <xf numFmtId="0" fontId="6" fillId="2" borderId="7" xfId="0" applyFont="1" applyFill="1" applyBorder="1" applyAlignment="1" applyProtection="1">
      <alignment vertical="top"/>
      <protection hidden="1"/>
    </xf>
    <xf numFmtId="0" fontId="1" fillId="2" borderId="7" xfId="0" applyFont="1" applyFill="1" applyBorder="1" applyAlignment="1" applyProtection="1">
      <alignment vertical="top"/>
      <protection hidden="1"/>
    </xf>
    <xf numFmtId="0" fontId="16" fillId="2" borderId="7" xfId="0" applyFont="1" applyFill="1" applyBorder="1" applyAlignment="1" applyProtection="1">
      <alignment vertical="top"/>
      <protection hidden="1"/>
    </xf>
    <xf numFmtId="0" fontId="12" fillId="0" borderId="1" xfId="0" applyFont="1" applyBorder="1" applyAlignment="1" applyProtection="1">
      <alignment horizontal="center" vertical="top"/>
      <protection hidden="1"/>
    </xf>
    <xf numFmtId="0" fontId="16" fillId="0" borderId="0" xfId="0" applyFont="1" applyAlignment="1" applyProtection="1">
      <alignment horizontal="center" vertical="top"/>
      <protection hidden="1"/>
    </xf>
    <xf numFmtId="0" fontId="16" fillId="0" borderId="2" xfId="0" applyFont="1" applyBorder="1" applyAlignment="1" applyProtection="1">
      <alignment horizontal="center" vertical="top"/>
      <protection hidden="1"/>
    </xf>
    <xf numFmtId="167" fontId="6" fillId="0" borderId="4" xfId="0" applyNumberFormat="1" applyFont="1" applyBorder="1" applyProtection="1">
      <protection hidden="1"/>
    </xf>
    <xf numFmtId="0" fontId="16" fillId="0" borderId="4" xfId="0" applyFont="1" applyBorder="1"/>
    <xf numFmtId="0" fontId="18" fillId="0" borderId="0" xfId="0" applyFont="1" applyAlignment="1" applyProtection="1">
      <alignment horizontal="center" vertical="distributed"/>
      <protection hidden="1"/>
    </xf>
    <xf numFmtId="0" fontId="7" fillId="0" borderId="4" xfId="0" applyFont="1" applyBorder="1" applyAlignment="1" applyProtection="1">
      <alignment horizontal="center"/>
      <protection hidden="1"/>
    </xf>
    <xf numFmtId="0" fontId="1" fillId="0" borderId="4" xfId="0" applyFont="1" applyBorder="1"/>
    <xf numFmtId="0" fontId="7" fillId="0" borderId="0" xfId="0" applyFont="1" applyAlignment="1" applyProtection="1">
      <alignment horizontal="center"/>
      <protection hidden="1"/>
    </xf>
    <xf numFmtId="0" fontId="12" fillId="0" borderId="0" xfId="0" applyFont="1" applyAlignment="1" applyProtection="1">
      <alignment horizontal="left" wrapText="1"/>
      <protection hidden="1"/>
    </xf>
    <xf numFmtId="0" fontId="12" fillId="0" borderId="4" xfId="0" applyFont="1" applyBorder="1" applyAlignment="1" applyProtection="1">
      <alignment horizontal="center" vertical="top"/>
      <protection hidden="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236220</xdr:colOff>
          <xdr:row>68</xdr:row>
          <xdr:rowOff>0</xdr:rowOff>
        </xdr:from>
        <xdr:to>
          <xdr:col>4</xdr:col>
          <xdr:colOff>106680</xdr:colOff>
          <xdr:row>70</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68</xdr:row>
          <xdr:rowOff>0</xdr:rowOff>
        </xdr:from>
        <xdr:to>
          <xdr:col>5</xdr:col>
          <xdr:colOff>441960</xdr:colOff>
          <xdr:row>70</xdr:row>
          <xdr:rowOff>15240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60960</xdr:rowOff>
        </xdr:from>
        <xdr:to>
          <xdr:col>13</xdr:col>
          <xdr:colOff>228600</xdr:colOff>
          <xdr:row>70</xdr:row>
          <xdr:rowOff>213360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69</xdr:row>
          <xdr:rowOff>60960</xdr:rowOff>
        </xdr:from>
        <xdr:to>
          <xdr:col>14</xdr:col>
          <xdr:colOff>220980</xdr:colOff>
          <xdr:row>70</xdr:row>
          <xdr:rowOff>213360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72</xdr:row>
          <xdr:rowOff>0</xdr:rowOff>
        </xdr:from>
        <xdr:to>
          <xdr:col>14</xdr:col>
          <xdr:colOff>312420</xdr:colOff>
          <xdr:row>73</xdr:row>
          <xdr:rowOff>15240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72</xdr:row>
          <xdr:rowOff>7620</xdr:rowOff>
        </xdr:from>
        <xdr:to>
          <xdr:col>13</xdr:col>
          <xdr:colOff>304800</xdr:colOff>
          <xdr:row>73</xdr:row>
          <xdr:rowOff>15240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72</xdr:row>
          <xdr:rowOff>7620</xdr:rowOff>
        </xdr:from>
        <xdr:to>
          <xdr:col>12</xdr:col>
          <xdr:colOff>0</xdr:colOff>
          <xdr:row>73</xdr:row>
          <xdr:rowOff>15240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68</xdr:row>
          <xdr:rowOff>0</xdr:rowOff>
        </xdr:from>
        <xdr:to>
          <xdr:col>4</xdr:col>
          <xdr:colOff>106680</xdr:colOff>
          <xdr:row>70</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68</xdr:row>
          <xdr:rowOff>0</xdr:rowOff>
        </xdr:from>
        <xdr:to>
          <xdr:col>5</xdr:col>
          <xdr:colOff>441960</xdr:colOff>
          <xdr:row>70</xdr:row>
          <xdr:rowOff>15240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60960</xdr:rowOff>
        </xdr:from>
        <xdr:to>
          <xdr:col>13</xdr:col>
          <xdr:colOff>236220</xdr:colOff>
          <xdr:row>70</xdr:row>
          <xdr:rowOff>213360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69</xdr:row>
          <xdr:rowOff>60960</xdr:rowOff>
        </xdr:from>
        <xdr:to>
          <xdr:col>14</xdr:col>
          <xdr:colOff>213360</xdr:colOff>
          <xdr:row>70</xdr:row>
          <xdr:rowOff>213360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72</xdr:row>
          <xdr:rowOff>0</xdr:rowOff>
        </xdr:from>
        <xdr:to>
          <xdr:col>14</xdr:col>
          <xdr:colOff>312420</xdr:colOff>
          <xdr:row>74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72</xdr:row>
          <xdr:rowOff>7620</xdr:rowOff>
        </xdr:from>
        <xdr:to>
          <xdr:col>13</xdr:col>
          <xdr:colOff>304800</xdr:colOff>
          <xdr:row>74</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72</xdr:row>
          <xdr:rowOff>7620</xdr:rowOff>
        </xdr:from>
        <xdr:to>
          <xdr:col>12</xdr:col>
          <xdr:colOff>7620</xdr:colOff>
          <xdr:row>74</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43"/>
  <sheetViews>
    <sheetView showGridLines="0" tabSelected="1" zoomScaleNormal="100" workbookViewId="0">
      <selection activeCell="E7" sqref="E7:F7"/>
    </sheetView>
  </sheetViews>
  <sheetFormatPr defaultColWidth="8.88671875" defaultRowHeight="13.2" x14ac:dyDescent="0.25"/>
  <cols>
    <col min="1" max="1" width="3.109375" bestFit="1" customWidth="1"/>
    <col min="2" max="2" width="5.6640625" bestFit="1" customWidth="1"/>
    <col min="3" max="3" width="11.33203125" customWidth="1"/>
    <col min="4" max="4" width="7.44140625" customWidth="1"/>
    <col min="5" max="5" width="10.88671875" customWidth="1"/>
    <col min="6" max="6" width="11" customWidth="1"/>
    <col min="7" max="7" width="2.88671875" customWidth="1"/>
    <col min="8" max="8" width="8.33203125" customWidth="1"/>
    <col min="9" max="9" width="8.44140625" customWidth="1"/>
    <col min="10" max="10" width="8.33203125" customWidth="1"/>
    <col min="11" max="11" width="4.5546875" customWidth="1"/>
    <col min="12" max="12" width="4.33203125" customWidth="1"/>
    <col min="13" max="13" width="3.44140625" customWidth="1"/>
    <col min="14" max="14" width="8" customWidth="1"/>
    <col min="15" max="15" width="8.6640625" customWidth="1"/>
    <col min="16" max="16" width="6.88671875" customWidth="1"/>
    <col min="17" max="17" width="1.6640625" customWidth="1"/>
  </cols>
  <sheetData>
    <row r="1" spans="1:17" ht="17.399999999999999" x14ac:dyDescent="0.3">
      <c r="A1" s="227" t="s">
        <v>0</v>
      </c>
      <c r="B1" s="227"/>
      <c r="C1" s="227"/>
      <c r="D1" s="227"/>
      <c r="E1" s="227"/>
      <c r="F1" s="227"/>
      <c r="G1" s="227"/>
      <c r="H1" s="227"/>
      <c r="I1" s="227"/>
      <c r="J1" s="227"/>
      <c r="K1" s="227"/>
      <c r="L1" s="227"/>
      <c r="M1" s="227"/>
      <c r="N1" s="227"/>
      <c r="O1" s="227"/>
      <c r="P1" s="227"/>
      <c r="Q1" s="227"/>
    </row>
    <row r="2" spans="1:17" ht="7.2" customHeight="1" x14ac:dyDescent="0.25">
      <c r="A2" s="228"/>
      <c r="B2" s="228"/>
      <c r="C2" s="228"/>
      <c r="D2" s="228"/>
      <c r="E2" s="228"/>
      <c r="F2" s="228"/>
      <c r="G2" s="228"/>
      <c r="H2" s="228"/>
      <c r="I2" s="228"/>
      <c r="J2" s="228"/>
      <c r="K2" s="228"/>
      <c r="L2" s="228"/>
      <c r="M2" s="228"/>
      <c r="N2" s="228"/>
      <c r="O2" s="228"/>
      <c r="P2" s="228"/>
      <c r="Q2" s="228"/>
    </row>
    <row r="3" spans="1:17" ht="13.8" x14ac:dyDescent="0.25">
      <c r="A3" s="136" t="s">
        <v>1</v>
      </c>
      <c r="B3" s="136"/>
      <c r="C3" s="136"/>
      <c r="D3" s="229"/>
      <c r="E3" s="230"/>
      <c r="F3" s="230"/>
      <c r="G3" s="231"/>
      <c r="H3" s="231"/>
      <c r="I3" s="1"/>
      <c r="J3" s="111"/>
      <c r="K3" s="232" t="s">
        <v>2</v>
      </c>
      <c r="L3" s="233"/>
      <c r="M3" s="233"/>
      <c r="N3" s="38" t="str">
        <f>IF(J3&lt;&gt;"",(J3+1),"")</f>
        <v/>
      </c>
      <c r="O3" s="234" t="s">
        <v>3</v>
      </c>
      <c r="P3" s="235"/>
      <c r="Q3" s="2"/>
    </row>
    <row r="4" spans="1:17" ht="20.7" customHeight="1" x14ac:dyDescent="0.25">
      <c r="A4" s="129" t="s">
        <v>4</v>
      </c>
      <c r="B4" s="129"/>
      <c r="C4" s="129"/>
      <c r="D4" s="129"/>
      <c r="E4" s="129"/>
      <c r="F4" s="129"/>
      <c r="G4" s="129"/>
      <c r="H4" s="129"/>
      <c r="I4" s="129"/>
      <c r="J4" s="129"/>
      <c r="K4" s="129"/>
      <c r="L4" s="129"/>
      <c r="M4" s="129"/>
      <c r="N4" s="129"/>
      <c r="O4" s="129"/>
      <c r="P4" s="129"/>
      <c r="Q4" s="79"/>
    </row>
    <row r="5" spans="1:17" ht="13.8" x14ac:dyDescent="0.25">
      <c r="A5" s="4" t="s">
        <v>5</v>
      </c>
      <c r="B5" s="185" t="s">
        <v>6</v>
      </c>
      <c r="C5" s="185"/>
      <c r="D5" s="185"/>
      <c r="E5" s="185"/>
      <c r="F5" s="185"/>
      <c r="G5" s="185"/>
      <c r="H5" s="185"/>
      <c r="I5" s="185"/>
      <c r="J5" s="185"/>
      <c r="K5" s="185"/>
      <c r="L5" s="185"/>
      <c r="M5" s="185"/>
      <c r="N5" s="185"/>
      <c r="O5" s="185"/>
      <c r="P5" s="185"/>
      <c r="Q5" s="186"/>
    </row>
    <row r="6" spans="1:17" ht="1.2" customHeight="1" x14ac:dyDescent="0.25">
      <c r="A6" s="7"/>
      <c r="B6" s="107"/>
      <c r="C6" s="107"/>
      <c r="D6" s="107"/>
      <c r="E6" s="107"/>
      <c r="F6" s="107"/>
      <c r="G6" s="107"/>
      <c r="H6" s="107"/>
      <c r="I6" s="107"/>
      <c r="J6" s="107"/>
      <c r="K6" s="107"/>
      <c r="L6" s="107"/>
      <c r="M6" s="107"/>
      <c r="N6" s="107"/>
      <c r="O6" s="107"/>
      <c r="P6" s="107"/>
      <c r="Q6" s="108"/>
    </row>
    <row r="7" spans="1:17" ht="13.8" x14ac:dyDescent="0.25">
      <c r="A7" s="8"/>
      <c r="B7" s="102" t="s">
        <v>7</v>
      </c>
      <c r="C7" s="71"/>
      <c r="D7" s="102"/>
      <c r="E7" s="153"/>
      <c r="F7" s="153"/>
      <c r="G7" s="92" t="s">
        <v>8</v>
      </c>
      <c r="H7" s="239"/>
      <c r="I7" s="240"/>
      <c r="J7" s="240"/>
      <c r="K7" s="114"/>
      <c r="L7" s="132" t="s">
        <v>9</v>
      </c>
      <c r="M7" s="133"/>
      <c r="N7" s="149">
        <f>(E7*H7)</f>
        <v>0</v>
      </c>
      <c r="O7" s="149"/>
      <c r="P7" s="149"/>
      <c r="Q7" s="9"/>
    </row>
    <row r="8" spans="1:17" ht="10.95" customHeight="1" x14ac:dyDescent="0.25">
      <c r="A8" s="8"/>
      <c r="B8" s="102"/>
      <c r="C8" s="99"/>
      <c r="D8" s="102"/>
      <c r="E8" s="175" t="s">
        <v>10</v>
      </c>
      <c r="F8" s="241"/>
      <c r="G8" s="94"/>
      <c r="H8" s="242" t="s">
        <v>11</v>
      </c>
      <c r="I8" s="242"/>
      <c r="J8" s="242"/>
      <c r="K8" s="10"/>
      <c r="L8" s="10"/>
      <c r="M8" s="94"/>
      <c r="N8" s="11"/>
      <c r="O8" s="11"/>
      <c r="P8" s="11"/>
      <c r="Q8" s="9"/>
    </row>
    <row r="9" spans="1:17" ht="41.4" x14ac:dyDescent="0.25">
      <c r="A9" s="7" t="s">
        <v>12</v>
      </c>
      <c r="B9" s="200" t="s">
        <v>13</v>
      </c>
      <c r="C9" s="200"/>
      <c r="D9" s="200"/>
      <c r="E9" s="200"/>
      <c r="F9" s="200"/>
      <c r="G9" s="200"/>
      <c r="H9" s="200"/>
      <c r="I9" s="200"/>
      <c r="J9" s="200"/>
      <c r="K9" s="200"/>
      <c r="L9" s="200"/>
      <c r="M9" s="200"/>
      <c r="N9" s="200"/>
      <c r="O9" s="200"/>
      <c r="P9" s="200"/>
      <c r="Q9" s="208"/>
    </row>
    <row r="10" spans="1:17" ht="13.8" x14ac:dyDescent="0.25">
      <c r="A10" s="8"/>
      <c r="B10" s="194"/>
      <c r="C10" s="194"/>
      <c r="D10" s="194"/>
      <c r="E10" s="92" t="s">
        <v>8</v>
      </c>
      <c r="F10" s="237"/>
      <c r="G10" s="238"/>
      <c r="H10" s="238"/>
      <c r="I10" s="92" t="s">
        <v>14</v>
      </c>
      <c r="J10" s="12">
        <v>1000</v>
      </c>
      <c r="K10" s="13"/>
      <c r="L10" s="132" t="s">
        <v>9</v>
      </c>
      <c r="M10" s="165"/>
      <c r="N10" s="149">
        <f>(B10*F10/1000)</f>
        <v>0</v>
      </c>
      <c r="O10" s="149"/>
      <c r="P10" s="149"/>
      <c r="Q10" s="9"/>
    </row>
    <row r="11" spans="1:17" ht="13.8" x14ac:dyDescent="0.25">
      <c r="A11" s="14"/>
      <c r="B11" s="193" t="s">
        <v>15</v>
      </c>
      <c r="C11" s="193"/>
      <c r="D11" s="193"/>
      <c r="E11" s="99"/>
      <c r="F11" s="161" t="s">
        <v>16</v>
      </c>
      <c r="G11" s="216"/>
      <c r="H11" s="216"/>
      <c r="I11" s="99"/>
      <c r="J11" s="99"/>
      <c r="K11" s="99"/>
      <c r="L11" s="99"/>
      <c r="M11" s="15"/>
      <c r="N11" s="99"/>
      <c r="O11" s="99"/>
      <c r="P11" s="99"/>
      <c r="Q11" s="9"/>
    </row>
    <row r="12" spans="1:17" ht="13.8" x14ac:dyDescent="0.25">
      <c r="A12" s="8" t="s">
        <v>17</v>
      </c>
      <c r="B12" s="147" t="s">
        <v>18</v>
      </c>
      <c r="C12" s="215"/>
      <c r="D12" s="215"/>
      <c r="E12" s="215"/>
      <c r="F12" s="215"/>
      <c r="G12" s="215"/>
      <c r="H12" s="215"/>
      <c r="I12" s="215"/>
      <c r="J12" s="215"/>
      <c r="K12" s="215"/>
      <c r="L12" s="215"/>
      <c r="M12" s="215"/>
      <c r="N12" s="215"/>
      <c r="O12" s="215"/>
      <c r="P12" s="215"/>
      <c r="Q12" s="9"/>
    </row>
    <row r="13" spans="1:17" ht="16.5" customHeight="1" x14ac:dyDescent="0.25">
      <c r="A13" s="14"/>
      <c r="B13" s="220"/>
      <c r="C13" s="220"/>
      <c r="D13" s="220"/>
      <c r="E13" s="110" t="s">
        <v>8</v>
      </c>
      <c r="F13" s="217">
        <f>F10</f>
        <v>0</v>
      </c>
      <c r="G13" s="218"/>
      <c r="H13" s="218"/>
      <c r="I13" s="110" t="s">
        <v>14</v>
      </c>
      <c r="J13" s="80">
        <v>1000</v>
      </c>
      <c r="K13" s="94"/>
      <c r="L13" s="132" t="s">
        <v>9</v>
      </c>
      <c r="M13" s="192"/>
      <c r="N13" s="219">
        <f>(B13*F13/1000)</f>
        <v>0</v>
      </c>
      <c r="O13" s="219"/>
      <c r="P13" s="219"/>
      <c r="Q13" s="9"/>
    </row>
    <row r="14" spans="1:17" ht="13.2" customHeight="1" x14ac:dyDescent="0.25">
      <c r="A14" s="14"/>
      <c r="B14" s="94"/>
      <c r="C14" s="99" t="s">
        <v>15</v>
      </c>
      <c r="D14" s="99"/>
      <c r="E14" s="99"/>
      <c r="F14" s="161" t="s">
        <v>16</v>
      </c>
      <c r="G14" s="216"/>
      <c r="H14" s="216"/>
      <c r="I14" s="94"/>
      <c r="J14" s="94"/>
      <c r="K14" s="94"/>
      <c r="L14" s="94"/>
      <c r="M14" s="102"/>
      <c r="N14" s="94"/>
      <c r="O14" s="94"/>
      <c r="P14" s="94"/>
      <c r="Q14" s="9"/>
    </row>
    <row r="15" spans="1:17" ht="27.6" x14ac:dyDescent="0.25">
      <c r="A15" s="7" t="s">
        <v>19</v>
      </c>
      <c r="B15" s="200" t="s">
        <v>20</v>
      </c>
      <c r="C15" s="221"/>
      <c r="D15" s="221"/>
      <c r="E15" s="221"/>
      <c r="F15" s="221"/>
      <c r="G15" s="221"/>
      <c r="H15" s="221"/>
      <c r="I15" s="221"/>
      <c r="J15" s="221"/>
      <c r="K15" s="221"/>
      <c r="L15" s="221"/>
      <c r="M15" s="221"/>
      <c r="N15" s="221"/>
      <c r="O15" s="221"/>
      <c r="P15" s="221"/>
      <c r="Q15" s="222"/>
    </row>
    <row r="16" spans="1:17" ht="6.45" customHeight="1" x14ac:dyDescent="0.25">
      <c r="A16" s="7"/>
      <c r="B16" s="107"/>
      <c r="C16" s="95"/>
      <c r="D16" s="95"/>
      <c r="E16" s="95"/>
      <c r="F16" s="70"/>
      <c r="G16" s="95"/>
      <c r="H16" s="95"/>
      <c r="I16" s="95"/>
      <c r="J16" s="95"/>
      <c r="K16" s="95"/>
      <c r="L16" s="95"/>
      <c r="M16" s="95"/>
      <c r="N16" s="95"/>
      <c r="O16" s="95"/>
      <c r="P16" s="95"/>
      <c r="Q16" s="17"/>
    </row>
    <row r="17" spans="1:17" ht="13.8" x14ac:dyDescent="0.25">
      <c r="A17" s="8"/>
      <c r="B17" s="194"/>
      <c r="C17" s="194"/>
      <c r="D17" s="194"/>
      <c r="E17" s="92" t="s">
        <v>21</v>
      </c>
      <c r="F17" s="194"/>
      <c r="G17" s="223"/>
      <c r="H17" s="223"/>
      <c r="I17" s="18" t="s">
        <v>9</v>
      </c>
      <c r="J17" s="224">
        <f>IF(B17&lt;0,"0",(B17-F17))</f>
        <v>0</v>
      </c>
      <c r="K17" s="225"/>
      <c r="L17" s="225"/>
      <c r="M17" s="225"/>
      <c r="N17" s="226"/>
      <c r="O17" s="226"/>
      <c r="P17" s="226"/>
      <c r="Q17" s="9"/>
    </row>
    <row r="18" spans="1:17" ht="13.8" x14ac:dyDescent="0.25">
      <c r="A18" s="14"/>
      <c r="B18" s="193" t="s">
        <v>22</v>
      </c>
      <c r="C18" s="193"/>
      <c r="D18" s="193"/>
      <c r="E18" s="15"/>
      <c r="F18" s="193" t="s">
        <v>23</v>
      </c>
      <c r="G18" s="193"/>
      <c r="H18" s="193"/>
      <c r="I18" s="99"/>
      <c r="J18" s="161" t="s">
        <v>24</v>
      </c>
      <c r="K18" s="161"/>
      <c r="L18" s="214"/>
      <c r="M18" s="15"/>
      <c r="N18" s="16"/>
      <c r="O18" s="16"/>
      <c r="P18" s="16"/>
      <c r="Q18" s="9"/>
    </row>
    <row r="19" spans="1:17" ht="13.8" x14ac:dyDescent="0.25">
      <c r="A19" s="8"/>
      <c r="B19" s="196">
        <f>IF(B17-F17&lt;0,"0",(B17-F17))</f>
        <v>0</v>
      </c>
      <c r="C19" s="196"/>
      <c r="D19" s="196"/>
      <c r="E19" s="92" t="s">
        <v>8</v>
      </c>
      <c r="F19" s="243">
        <f>F10</f>
        <v>0</v>
      </c>
      <c r="G19" s="197"/>
      <c r="H19" s="197"/>
      <c r="I19" s="92" t="s">
        <v>14</v>
      </c>
      <c r="J19" s="12">
        <v>1000</v>
      </c>
      <c r="K19" s="13"/>
      <c r="L19" s="132" t="s">
        <v>9</v>
      </c>
      <c r="M19" s="133"/>
      <c r="N19" s="149">
        <f>IF(B17-F17&lt;0,"0",(B19*F19/J19))</f>
        <v>0</v>
      </c>
      <c r="O19" s="149"/>
      <c r="P19" s="149"/>
      <c r="Q19" s="9"/>
    </row>
    <row r="20" spans="1:17" ht="13.8" x14ac:dyDescent="0.25">
      <c r="A20" s="8"/>
      <c r="B20" s="193" t="s">
        <v>25</v>
      </c>
      <c r="C20" s="193"/>
      <c r="D20" s="193"/>
      <c r="E20" s="15"/>
      <c r="F20" s="161" t="s">
        <v>16</v>
      </c>
      <c r="G20" s="133"/>
      <c r="H20" s="133"/>
      <c r="I20" s="15"/>
      <c r="J20" s="15"/>
      <c r="K20" s="16"/>
      <c r="L20" s="15"/>
      <c r="M20" s="15"/>
      <c r="N20" s="15"/>
      <c r="O20" s="15"/>
      <c r="P20" s="15"/>
      <c r="Q20" s="9"/>
    </row>
    <row r="21" spans="1:17" ht="13.8" x14ac:dyDescent="0.25">
      <c r="A21" s="8" t="s">
        <v>26</v>
      </c>
      <c r="B21" s="147" t="s">
        <v>27</v>
      </c>
      <c r="C21" s="147"/>
      <c r="D21" s="147"/>
      <c r="E21" s="147"/>
      <c r="F21" s="147"/>
      <c r="G21" s="147"/>
      <c r="H21" s="147"/>
      <c r="I21" s="147"/>
      <c r="J21" s="84" t="s">
        <v>28</v>
      </c>
      <c r="K21" s="19"/>
      <c r="L21" s="132" t="s">
        <v>9</v>
      </c>
      <c r="M21" s="133"/>
      <c r="N21" s="149">
        <f>IF(N17&lt;0,(N7+N10),(N7+N10+N13+N19))</f>
        <v>0</v>
      </c>
      <c r="O21" s="149"/>
      <c r="P21" s="149"/>
      <c r="Q21" s="9"/>
    </row>
    <row r="22" spans="1:17" ht="2.4" customHeight="1" x14ac:dyDescent="0.25">
      <c r="A22" s="20"/>
      <c r="B22" s="21"/>
      <c r="C22" s="21"/>
      <c r="D22" s="21"/>
      <c r="E22" s="21"/>
      <c r="F22" s="21"/>
      <c r="G22" s="21"/>
      <c r="H22" s="21"/>
      <c r="I22" s="21"/>
      <c r="J22" s="21"/>
      <c r="K22" s="21"/>
      <c r="L22" s="21"/>
      <c r="M22" s="21"/>
      <c r="N22" s="21"/>
      <c r="O22" s="21"/>
      <c r="P22" s="21"/>
      <c r="Q22" s="22"/>
    </row>
    <row r="23" spans="1:17" ht="4.95" customHeight="1" x14ac:dyDescent="0.25">
      <c r="A23" s="102"/>
      <c r="B23" s="102"/>
      <c r="C23" s="102"/>
      <c r="D23" s="102"/>
      <c r="E23" s="102"/>
      <c r="F23" s="102"/>
      <c r="G23" s="102"/>
      <c r="H23" s="102"/>
      <c r="I23" s="102"/>
      <c r="J23" s="102"/>
      <c r="K23" s="102"/>
      <c r="L23" s="102"/>
      <c r="M23" s="102"/>
      <c r="N23" s="102"/>
      <c r="O23" s="102"/>
      <c r="P23" s="102"/>
      <c r="Q23" s="102"/>
    </row>
    <row r="24" spans="1:17" ht="13.8" x14ac:dyDescent="0.25">
      <c r="A24" s="212" t="s">
        <v>29</v>
      </c>
      <c r="B24" s="185"/>
      <c r="C24" s="185"/>
      <c r="D24" s="185"/>
      <c r="E24" s="185"/>
      <c r="F24" s="185"/>
      <c r="G24" s="185"/>
      <c r="H24" s="185"/>
      <c r="I24" s="185"/>
      <c r="J24" s="185"/>
      <c r="K24" s="185"/>
      <c r="L24" s="185"/>
      <c r="M24" s="185"/>
      <c r="N24" s="185"/>
      <c r="O24" s="185"/>
      <c r="P24" s="185"/>
      <c r="Q24" s="186"/>
    </row>
    <row r="25" spans="1:17" ht="4.95" customHeight="1" x14ac:dyDescent="0.25">
      <c r="A25" s="103"/>
      <c r="B25" s="107"/>
      <c r="C25" s="107"/>
      <c r="D25" s="107"/>
      <c r="E25" s="107"/>
      <c r="F25" s="107"/>
      <c r="G25" s="107"/>
      <c r="H25" s="107"/>
      <c r="I25" s="107"/>
      <c r="J25" s="107"/>
      <c r="K25" s="107"/>
      <c r="L25" s="107"/>
      <c r="M25" s="107"/>
      <c r="N25" s="107"/>
      <c r="O25" s="107"/>
      <c r="P25" s="107"/>
      <c r="Q25" s="108"/>
    </row>
    <row r="26" spans="1:17" ht="27.6" x14ac:dyDescent="0.25">
      <c r="A26" s="7" t="s">
        <v>30</v>
      </c>
      <c r="B26" s="200" t="s">
        <v>31</v>
      </c>
      <c r="C26" s="200"/>
      <c r="D26" s="200"/>
      <c r="E26" s="200"/>
      <c r="F26" s="200"/>
      <c r="G26" s="200"/>
      <c r="H26" s="200"/>
      <c r="I26" s="200"/>
      <c r="J26" s="200"/>
      <c r="K26" s="200"/>
      <c r="L26" s="200"/>
      <c r="M26" s="200"/>
      <c r="N26" s="200"/>
      <c r="O26" s="200"/>
      <c r="P26" s="200"/>
      <c r="Q26" s="208"/>
    </row>
    <row r="27" spans="1:17" ht="4.2" customHeight="1" x14ac:dyDescent="0.25">
      <c r="A27" s="7"/>
      <c r="B27" s="107"/>
      <c r="C27" s="107"/>
      <c r="D27" s="107"/>
      <c r="E27" s="107"/>
      <c r="F27" s="107"/>
      <c r="G27" s="107"/>
      <c r="H27" s="107"/>
      <c r="I27" s="107"/>
      <c r="J27" s="107"/>
      <c r="K27" s="107"/>
      <c r="L27" s="107"/>
      <c r="M27" s="107"/>
      <c r="N27" s="107"/>
      <c r="O27" s="107"/>
      <c r="P27" s="107"/>
      <c r="Q27" s="108"/>
    </row>
    <row r="28" spans="1:17" ht="15.6" customHeight="1" x14ac:dyDescent="0.25">
      <c r="A28" s="8"/>
      <c r="B28" s="149">
        <f>SUM(N21)</f>
        <v>0</v>
      </c>
      <c r="C28" s="149"/>
      <c r="D28" s="149"/>
      <c r="E28" s="92" t="s">
        <v>14</v>
      </c>
      <c r="F28" s="195"/>
      <c r="G28" s="213"/>
      <c r="H28" s="213"/>
      <c r="I28" s="92" t="s">
        <v>8</v>
      </c>
      <c r="J28" s="12">
        <v>1000</v>
      </c>
      <c r="K28" s="13"/>
      <c r="L28" s="132" t="s">
        <v>9</v>
      </c>
      <c r="M28" s="133"/>
      <c r="N28" s="157" t="e">
        <f>(B28/F28*1000)</f>
        <v>#DIV/0!</v>
      </c>
      <c r="O28" s="157"/>
      <c r="P28" s="157"/>
      <c r="Q28" s="17"/>
    </row>
    <row r="29" spans="1:17" x14ac:dyDescent="0.25">
      <c r="A29" s="14"/>
      <c r="B29" s="193" t="s">
        <v>32</v>
      </c>
      <c r="C29" s="193"/>
      <c r="D29" s="193"/>
      <c r="E29" s="15"/>
      <c r="F29" s="74" t="s">
        <v>33</v>
      </c>
      <c r="G29" s="75"/>
      <c r="H29" s="75"/>
      <c r="I29" s="109"/>
      <c r="J29" s="99"/>
      <c r="K29" s="99"/>
      <c r="L29" s="99"/>
      <c r="M29" s="15"/>
      <c r="N29" s="161"/>
      <c r="O29" s="161"/>
      <c r="P29" s="161"/>
      <c r="Q29" s="23"/>
    </row>
    <row r="30" spans="1:17" ht="13.8" x14ac:dyDescent="0.25">
      <c r="A30" s="7" t="s">
        <v>34</v>
      </c>
      <c r="B30" s="200" t="s">
        <v>35</v>
      </c>
      <c r="C30" s="200"/>
      <c r="D30" s="200"/>
      <c r="E30" s="200"/>
      <c r="F30" s="200"/>
      <c r="G30" s="200"/>
      <c r="H30" s="200"/>
      <c r="I30" s="200"/>
      <c r="J30" s="200"/>
      <c r="K30" s="200"/>
      <c r="L30" s="200"/>
      <c r="M30" s="200"/>
      <c r="N30" s="200"/>
      <c r="O30" s="200"/>
      <c r="P30" s="200"/>
      <c r="Q30" s="208"/>
    </row>
    <row r="31" spans="1:17" ht="13.8" x14ac:dyDescent="0.25">
      <c r="A31" s="8"/>
      <c r="B31" s="194"/>
      <c r="C31" s="194"/>
      <c r="D31" s="194"/>
      <c r="E31" s="92" t="s">
        <v>8</v>
      </c>
      <c r="F31" s="157" t="e">
        <f>SUM(N28)</f>
        <v>#DIV/0!</v>
      </c>
      <c r="G31" s="197"/>
      <c r="H31" s="197"/>
      <c r="I31" s="92" t="s">
        <v>14</v>
      </c>
      <c r="J31" s="12">
        <v>1000</v>
      </c>
      <c r="K31" s="13"/>
      <c r="L31" s="132" t="s">
        <v>9</v>
      </c>
      <c r="M31" s="133"/>
      <c r="N31" s="149" t="str">
        <f>IF(ISBLANK(B31),"0",(B31*F31/1000))</f>
        <v>0</v>
      </c>
      <c r="O31" s="149"/>
      <c r="P31" s="149"/>
      <c r="Q31" s="9"/>
    </row>
    <row r="32" spans="1:17" x14ac:dyDescent="0.25">
      <c r="A32" s="14"/>
      <c r="B32" s="193" t="s">
        <v>36</v>
      </c>
      <c r="C32" s="193"/>
      <c r="D32" s="193"/>
      <c r="E32" s="15"/>
      <c r="F32" s="161" t="s">
        <v>37</v>
      </c>
      <c r="G32" s="214"/>
      <c r="H32" s="214"/>
      <c r="I32" s="15"/>
      <c r="J32" s="15"/>
      <c r="K32" s="15"/>
      <c r="L32" s="15"/>
      <c r="M32" s="15"/>
      <c r="N32" s="15"/>
      <c r="O32" s="15"/>
      <c r="P32" s="15"/>
      <c r="Q32" s="23"/>
    </row>
    <row r="33" spans="1:17" ht="13.8" x14ac:dyDescent="0.25">
      <c r="A33" s="8" t="s">
        <v>38</v>
      </c>
      <c r="B33" s="147" t="s">
        <v>39</v>
      </c>
      <c r="C33" s="148"/>
      <c r="D33" s="148"/>
      <c r="E33" s="148"/>
      <c r="F33" s="148"/>
      <c r="G33" s="148"/>
      <c r="H33" s="148"/>
      <c r="I33" s="148"/>
      <c r="J33" s="131"/>
      <c r="K33" s="85" t="s">
        <v>40</v>
      </c>
      <c r="L33" s="132" t="s">
        <v>9</v>
      </c>
      <c r="M33" s="133"/>
      <c r="N33" s="149">
        <f>IF(F28&lt;0,(N21),(N21+N31))</f>
        <v>0</v>
      </c>
      <c r="O33" s="149"/>
      <c r="P33" s="149"/>
      <c r="Q33" s="9"/>
    </row>
    <row r="34" spans="1:17" ht="4.2" customHeight="1" x14ac:dyDescent="0.25">
      <c r="A34" s="20"/>
      <c r="B34" s="117"/>
      <c r="C34" s="117"/>
      <c r="D34" s="117"/>
      <c r="E34" s="117"/>
      <c r="F34" s="117"/>
      <c r="G34" s="117"/>
      <c r="H34" s="117"/>
      <c r="I34" s="117"/>
      <c r="J34" s="117"/>
      <c r="K34" s="117"/>
      <c r="L34" s="21"/>
      <c r="M34" s="21"/>
      <c r="N34" s="21"/>
      <c r="O34" s="21"/>
      <c r="P34" s="21"/>
      <c r="Q34" s="22"/>
    </row>
    <row r="35" spans="1:17" ht="7.2" customHeight="1" x14ac:dyDescent="0.25">
      <c r="A35" s="102"/>
      <c r="B35" s="102"/>
      <c r="C35" s="102"/>
      <c r="D35" s="102"/>
      <c r="E35" s="102"/>
      <c r="F35" s="102"/>
      <c r="G35" s="102"/>
      <c r="H35" s="102"/>
      <c r="I35" s="102"/>
      <c r="J35" s="102"/>
      <c r="K35" s="102"/>
      <c r="L35" s="102"/>
      <c r="M35" s="102"/>
      <c r="N35" s="102"/>
      <c r="O35" s="102"/>
      <c r="P35" s="102"/>
      <c r="Q35" s="102"/>
    </row>
    <row r="36" spans="1:17" ht="13.8" x14ac:dyDescent="0.25">
      <c r="A36" s="24" t="s">
        <v>41</v>
      </c>
      <c r="B36" s="139" t="s">
        <v>42</v>
      </c>
      <c r="C36" s="139"/>
      <c r="D36" s="139"/>
      <c r="E36" s="139"/>
      <c r="F36" s="139"/>
      <c r="G36" s="139"/>
      <c r="H36" s="139"/>
      <c r="I36" s="139"/>
      <c r="J36" s="139"/>
      <c r="K36" s="139"/>
      <c r="L36" s="139"/>
      <c r="M36" s="139"/>
      <c r="N36" s="207"/>
      <c r="O36" s="207"/>
      <c r="P36" s="207"/>
      <c r="Q36" s="25"/>
    </row>
    <row r="37" spans="1:17" ht="13.8" x14ac:dyDescent="0.25">
      <c r="A37" s="8"/>
      <c r="B37" s="15" t="s">
        <v>43</v>
      </c>
      <c r="C37" s="15"/>
      <c r="D37" s="15"/>
      <c r="E37" s="15"/>
      <c r="F37" s="15"/>
      <c r="G37" s="15"/>
      <c r="H37" s="15"/>
      <c r="I37" s="15"/>
      <c r="J37" s="15"/>
      <c r="K37" s="15"/>
      <c r="L37" s="109"/>
      <c r="M37" s="109"/>
      <c r="N37" s="26"/>
      <c r="O37" s="26"/>
      <c r="P37" s="26"/>
      <c r="Q37" s="23"/>
    </row>
    <row r="38" spans="1:17" ht="13.8" x14ac:dyDescent="0.25">
      <c r="A38" s="8"/>
      <c r="B38" s="209"/>
      <c r="C38" s="209"/>
      <c r="D38" s="92" t="s">
        <v>21</v>
      </c>
      <c r="E38" s="209"/>
      <c r="F38" s="209"/>
      <c r="G38" s="92" t="s">
        <v>21</v>
      </c>
      <c r="H38" s="209"/>
      <c r="I38" s="209"/>
      <c r="J38" s="92" t="s">
        <v>44</v>
      </c>
      <c r="K38" s="210"/>
      <c r="L38" s="210"/>
      <c r="M38" s="27" t="s">
        <v>45</v>
      </c>
      <c r="N38" s="211">
        <f>B38-E38-H38+K38</f>
        <v>0</v>
      </c>
      <c r="O38" s="199"/>
      <c r="P38" s="199"/>
      <c r="Q38" s="9"/>
    </row>
    <row r="39" spans="1:17" ht="13.8" x14ac:dyDescent="0.25">
      <c r="A39" s="8"/>
      <c r="B39" s="161" t="s">
        <v>46</v>
      </c>
      <c r="C39" s="161"/>
      <c r="D39" s="95"/>
      <c r="E39" s="193" t="s">
        <v>47</v>
      </c>
      <c r="F39" s="193"/>
      <c r="G39" s="95"/>
      <c r="H39" s="193" t="s">
        <v>48</v>
      </c>
      <c r="I39" s="193"/>
      <c r="J39" s="161" t="s">
        <v>49</v>
      </c>
      <c r="K39" s="161"/>
      <c r="L39" s="161"/>
      <c r="M39" s="161"/>
      <c r="N39" s="202" t="s">
        <v>50</v>
      </c>
      <c r="O39" s="202"/>
      <c r="P39" s="202"/>
      <c r="Q39" s="9"/>
    </row>
    <row r="40" spans="1:17" ht="13.8" x14ac:dyDescent="0.25">
      <c r="A40" s="8"/>
      <c r="B40" s="196">
        <f>F28+B31</f>
        <v>0</v>
      </c>
      <c r="C40" s="196"/>
      <c r="D40" s="196"/>
      <c r="E40" s="18" t="s">
        <v>8</v>
      </c>
      <c r="F40" s="157">
        <f>N38</f>
        <v>0</v>
      </c>
      <c r="G40" s="197"/>
      <c r="H40" s="197"/>
      <c r="I40" s="92" t="s">
        <v>14</v>
      </c>
      <c r="J40" s="12">
        <v>1000</v>
      </c>
      <c r="K40" s="13"/>
      <c r="L40" s="132" t="s">
        <v>9</v>
      </c>
      <c r="M40" s="133"/>
      <c r="N40" s="149">
        <f>(B40*F40/1000)</f>
        <v>0</v>
      </c>
      <c r="O40" s="149"/>
      <c r="P40" s="149"/>
      <c r="Q40" s="9"/>
    </row>
    <row r="41" spans="1:17" x14ac:dyDescent="0.25">
      <c r="A41" s="28"/>
      <c r="B41" s="167" t="s">
        <v>51</v>
      </c>
      <c r="C41" s="167"/>
      <c r="D41" s="167"/>
      <c r="E41" s="29"/>
      <c r="F41" s="145" t="s">
        <v>50</v>
      </c>
      <c r="G41" s="150"/>
      <c r="H41" s="150"/>
      <c r="I41" s="29"/>
      <c r="J41" s="29"/>
      <c r="K41" s="29"/>
      <c r="L41" s="29"/>
      <c r="M41" s="29"/>
      <c r="N41" s="167" t="s">
        <v>52</v>
      </c>
      <c r="O41" s="167"/>
      <c r="P41" s="167"/>
      <c r="Q41" s="30"/>
    </row>
    <row r="42" spans="1:17" ht="1.95" customHeight="1" x14ac:dyDescent="0.25">
      <c r="A42" s="102"/>
      <c r="B42" s="94"/>
      <c r="C42" s="94"/>
      <c r="D42" s="94"/>
      <c r="E42" s="94"/>
      <c r="F42" s="94"/>
      <c r="G42" s="94"/>
      <c r="H42" s="94"/>
      <c r="I42" s="94"/>
      <c r="J42" s="94"/>
      <c r="K42" s="94"/>
      <c r="L42" s="94"/>
      <c r="M42" s="94"/>
      <c r="N42" s="102"/>
      <c r="O42" s="102"/>
      <c r="P42" s="102"/>
      <c r="Q42" s="102"/>
    </row>
    <row r="43" spans="1:17" ht="7.2" customHeight="1" x14ac:dyDescent="0.25">
      <c r="A43" s="102"/>
      <c r="B43" s="146"/>
      <c r="C43" s="146"/>
      <c r="D43" s="146"/>
      <c r="E43" s="146"/>
      <c r="F43" s="146"/>
      <c r="G43" s="146"/>
      <c r="H43" s="146"/>
      <c r="I43" s="146"/>
      <c r="J43" s="146"/>
      <c r="K43" s="146"/>
      <c r="L43" s="146"/>
      <c r="M43" s="146"/>
      <c r="N43" s="102"/>
      <c r="O43" s="102"/>
      <c r="P43" s="102"/>
      <c r="Q43" s="102"/>
    </row>
    <row r="44" spans="1:17" ht="13.8" x14ac:dyDescent="0.25">
      <c r="A44" s="24" t="s">
        <v>53</v>
      </c>
      <c r="B44" s="139" t="s">
        <v>54</v>
      </c>
      <c r="C44" s="203"/>
      <c r="D44" s="203"/>
      <c r="E44" s="203"/>
      <c r="F44" s="203"/>
      <c r="G44" s="203"/>
      <c r="H44" s="203"/>
      <c r="I44" s="203"/>
      <c r="J44" s="203"/>
      <c r="K44" s="118"/>
      <c r="L44" s="204" t="s">
        <v>9</v>
      </c>
      <c r="M44" s="205"/>
      <c r="N44" s="206">
        <f>MIN(N33,N40)</f>
        <v>0</v>
      </c>
      <c r="O44" s="206"/>
      <c r="P44" s="206"/>
      <c r="Q44" s="25"/>
    </row>
    <row r="45" spans="1:17" ht="13.2" customHeight="1" x14ac:dyDescent="0.25">
      <c r="A45" s="8"/>
      <c r="B45" s="102"/>
      <c r="C45" s="102"/>
      <c r="D45" s="102"/>
      <c r="E45" s="102"/>
      <c r="F45" s="102"/>
      <c r="G45" s="102"/>
      <c r="H45" s="102"/>
      <c r="I45" s="102"/>
      <c r="J45" s="102"/>
      <c r="K45" s="102"/>
      <c r="L45" s="102"/>
      <c r="M45" s="102"/>
      <c r="N45" s="102"/>
      <c r="O45" s="102"/>
      <c r="P45" s="102"/>
      <c r="Q45" s="9"/>
    </row>
    <row r="46" spans="1:17" ht="13.95" customHeight="1" x14ac:dyDescent="0.25">
      <c r="A46" s="8" t="s">
        <v>55</v>
      </c>
      <c r="B46" s="200" t="s">
        <v>56</v>
      </c>
      <c r="C46" s="200"/>
      <c r="D46" s="200"/>
      <c r="E46" s="200"/>
      <c r="F46" s="200"/>
      <c r="G46" s="200"/>
      <c r="H46" s="200"/>
      <c r="I46" s="200"/>
      <c r="J46" s="200"/>
      <c r="K46" s="200"/>
      <c r="L46" s="132" t="s">
        <v>9</v>
      </c>
      <c r="M46" s="133"/>
      <c r="N46" s="198">
        <f>MAX(MIN(N40,(N33-N13)),E7)</f>
        <v>0</v>
      </c>
      <c r="O46" s="199"/>
      <c r="P46" s="199"/>
      <c r="Q46" s="9"/>
    </row>
    <row r="47" spans="1:17" ht="13.2" customHeight="1" x14ac:dyDescent="0.25">
      <c r="A47" s="20"/>
      <c r="B47" s="201"/>
      <c r="C47" s="201"/>
      <c r="D47" s="201"/>
      <c r="E47" s="201"/>
      <c r="F47" s="201"/>
      <c r="G47" s="201"/>
      <c r="H47" s="201"/>
      <c r="I47" s="201"/>
      <c r="J47" s="201"/>
      <c r="K47" s="201"/>
      <c r="L47" s="21"/>
      <c r="M47" s="21"/>
      <c r="N47" s="21"/>
      <c r="O47" s="21"/>
      <c r="P47" s="21"/>
      <c r="Q47" s="22"/>
    </row>
    <row r="48" spans="1:17" ht="7.2" customHeight="1" x14ac:dyDescent="0.25">
      <c r="A48" s="102"/>
      <c r="B48" s="102"/>
      <c r="C48" s="102"/>
      <c r="D48" s="102"/>
      <c r="E48" s="94"/>
      <c r="F48" s="94"/>
      <c r="G48" s="94"/>
      <c r="H48" s="94"/>
      <c r="I48" s="94"/>
      <c r="J48" s="94"/>
      <c r="K48" s="94"/>
      <c r="L48" s="94"/>
      <c r="M48" s="94"/>
      <c r="N48" s="32"/>
      <c r="O48" s="32"/>
      <c r="P48" s="32"/>
      <c r="Q48" s="102"/>
    </row>
    <row r="49" spans="1:17" ht="13.8" x14ac:dyDescent="0.25">
      <c r="A49" s="81" t="s">
        <v>57</v>
      </c>
      <c r="B49" s="139" t="s">
        <v>58</v>
      </c>
      <c r="C49" s="139"/>
      <c r="D49" s="139"/>
      <c r="E49" s="139"/>
      <c r="F49" s="139"/>
      <c r="G49" s="139"/>
      <c r="H49" s="139"/>
      <c r="I49" s="139"/>
      <c r="J49" s="139"/>
      <c r="K49" s="139"/>
      <c r="L49" s="139"/>
      <c r="M49" s="139"/>
      <c r="N49" s="101"/>
      <c r="O49" s="101"/>
      <c r="P49" s="101"/>
      <c r="Q49" s="33"/>
    </row>
    <row r="50" spans="1:17" ht="13.8" x14ac:dyDescent="0.25">
      <c r="A50" s="8"/>
      <c r="B50" s="147" t="s">
        <v>59</v>
      </c>
      <c r="C50" s="147"/>
      <c r="D50" s="147"/>
      <c r="E50" s="147"/>
      <c r="F50" s="147"/>
      <c r="G50" s="147"/>
      <c r="H50" s="147"/>
      <c r="I50" s="147"/>
      <c r="J50" s="147"/>
      <c r="K50" s="147"/>
      <c r="L50" s="147"/>
      <c r="M50" s="95"/>
      <c r="N50" s="34"/>
      <c r="O50" s="34"/>
      <c r="P50" s="34"/>
      <c r="Q50" s="9"/>
    </row>
    <row r="51" spans="1:17" ht="13.8" x14ac:dyDescent="0.25">
      <c r="A51" s="8"/>
      <c r="B51" s="147" t="s">
        <v>60</v>
      </c>
      <c r="C51" s="147"/>
      <c r="D51" s="147"/>
      <c r="E51" s="147"/>
      <c r="F51" s="147"/>
      <c r="G51" s="147"/>
      <c r="H51" s="147"/>
      <c r="I51" s="147"/>
      <c r="J51" s="147"/>
      <c r="K51" s="147"/>
      <c r="L51" s="147"/>
      <c r="M51" s="95"/>
      <c r="N51" s="156">
        <f>B40</f>
        <v>0</v>
      </c>
      <c r="O51" s="156"/>
      <c r="P51" s="156"/>
      <c r="Q51" s="9"/>
    </row>
    <row r="52" spans="1:17" ht="13.8" x14ac:dyDescent="0.25">
      <c r="A52" s="8"/>
      <c r="B52" s="147" t="s">
        <v>61</v>
      </c>
      <c r="C52" s="147"/>
      <c r="D52" s="147"/>
      <c r="E52" s="147"/>
      <c r="F52" s="147"/>
      <c r="G52" s="147"/>
      <c r="H52" s="147"/>
      <c r="I52" s="147"/>
      <c r="J52" s="147"/>
      <c r="K52" s="147"/>
      <c r="L52" s="147"/>
      <c r="M52" s="95"/>
      <c r="N52" s="34"/>
      <c r="O52" s="34"/>
      <c r="P52" s="34"/>
      <c r="Q52" s="9"/>
    </row>
    <row r="53" spans="1:17" ht="13.8" x14ac:dyDescent="0.25">
      <c r="A53" s="8"/>
      <c r="B53" s="147" t="s">
        <v>62</v>
      </c>
      <c r="C53" s="147"/>
      <c r="D53" s="147"/>
      <c r="E53" s="147"/>
      <c r="F53" s="147"/>
      <c r="G53" s="147"/>
      <c r="H53" s="147"/>
      <c r="I53" s="147"/>
      <c r="J53" s="147"/>
      <c r="K53" s="147"/>
      <c r="L53" s="147"/>
      <c r="M53" s="95"/>
      <c r="N53" s="195"/>
      <c r="O53" s="195"/>
      <c r="P53" s="195"/>
      <c r="Q53" s="9"/>
    </row>
    <row r="54" spans="1:17" ht="13.8" x14ac:dyDescent="0.25">
      <c r="A54" s="8"/>
      <c r="B54" s="147" t="s">
        <v>63</v>
      </c>
      <c r="C54" s="147"/>
      <c r="D54" s="147"/>
      <c r="E54" s="147"/>
      <c r="F54" s="147"/>
      <c r="G54" s="147"/>
      <c r="H54" s="147"/>
      <c r="I54" s="147"/>
      <c r="J54" s="147"/>
      <c r="K54" s="95"/>
      <c r="L54" s="95"/>
      <c r="M54" s="95"/>
      <c r="N54" s="194"/>
      <c r="O54" s="194"/>
      <c r="P54" s="194"/>
      <c r="Q54" s="9"/>
    </row>
    <row r="55" spans="1:17" ht="13.8" x14ac:dyDescent="0.25">
      <c r="A55" s="8"/>
      <c r="B55" s="147" t="s">
        <v>64</v>
      </c>
      <c r="C55" s="147"/>
      <c r="D55" s="147"/>
      <c r="E55" s="147"/>
      <c r="F55" s="147"/>
      <c r="G55" s="147"/>
      <c r="H55" s="147"/>
      <c r="I55" s="147"/>
      <c r="J55" s="147"/>
      <c r="K55" s="147" t="s">
        <v>65</v>
      </c>
      <c r="L55" s="147"/>
      <c r="M55" s="95"/>
      <c r="N55" s="156">
        <f>(N51-N53+N54)</f>
        <v>0</v>
      </c>
      <c r="O55" s="156"/>
      <c r="P55" s="156"/>
      <c r="Q55" s="9"/>
    </row>
    <row r="56" spans="1:17" ht="6" customHeight="1" x14ac:dyDescent="0.25">
      <c r="A56" s="20"/>
      <c r="B56" s="21"/>
      <c r="C56" s="21"/>
      <c r="D56" s="21"/>
      <c r="E56" s="21"/>
      <c r="F56" s="21"/>
      <c r="G56" s="21"/>
      <c r="H56" s="21"/>
      <c r="I56" s="21"/>
      <c r="J56" s="21"/>
      <c r="K56" s="21"/>
      <c r="L56" s="21"/>
      <c r="M56" s="21"/>
      <c r="N56" s="21"/>
      <c r="O56" s="21"/>
      <c r="P56" s="21"/>
      <c r="Q56" s="22"/>
    </row>
    <row r="57" spans="1:17" ht="7.95" customHeight="1" x14ac:dyDescent="0.25">
      <c r="A57" s="102"/>
      <c r="B57" s="102"/>
      <c r="C57" s="102"/>
      <c r="D57" s="102"/>
      <c r="E57" s="102"/>
      <c r="F57" s="102"/>
      <c r="G57" s="102"/>
      <c r="H57" s="102"/>
      <c r="I57" s="102"/>
      <c r="J57" s="102"/>
      <c r="K57" s="102"/>
      <c r="L57" s="102"/>
      <c r="M57" s="102"/>
      <c r="N57" s="102"/>
      <c r="O57" s="102"/>
      <c r="P57" s="102"/>
      <c r="Q57" s="102"/>
    </row>
    <row r="58" spans="1:17" ht="13.8" x14ac:dyDescent="0.25">
      <c r="A58" s="35" t="s">
        <v>66</v>
      </c>
      <c r="B58" s="96"/>
      <c r="C58" s="96"/>
      <c r="D58" s="96"/>
      <c r="E58" s="96"/>
      <c r="F58" s="96"/>
      <c r="G58" s="31"/>
      <c r="H58" s="31"/>
      <c r="I58" s="31"/>
      <c r="J58" s="31"/>
      <c r="K58" s="31"/>
      <c r="L58" s="31"/>
      <c r="M58" s="31"/>
      <c r="N58" s="31"/>
      <c r="O58" s="31"/>
      <c r="P58" s="31"/>
      <c r="Q58" s="25"/>
    </row>
    <row r="59" spans="1:17" ht="13.8" x14ac:dyDescent="0.25">
      <c r="A59" s="8"/>
      <c r="B59" s="187"/>
      <c r="C59" s="187"/>
      <c r="D59" s="187"/>
      <c r="E59" s="92" t="s">
        <v>14</v>
      </c>
      <c r="F59" s="156">
        <f>SUM(N55)</f>
        <v>0</v>
      </c>
      <c r="G59" s="156"/>
      <c r="H59" s="156"/>
      <c r="I59" s="18" t="s">
        <v>8</v>
      </c>
      <c r="J59" s="12">
        <v>1000</v>
      </c>
      <c r="K59" s="13"/>
      <c r="L59" s="132" t="s">
        <v>9</v>
      </c>
      <c r="M59" s="160"/>
      <c r="N59" s="157" t="e">
        <f>(B59/F59*1000)</f>
        <v>#DIV/0!</v>
      </c>
      <c r="O59" s="157"/>
      <c r="P59" s="157"/>
      <c r="Q59" s="9"/>
    </row>
    <row r="60" spans="1:17" x14ac:dyDescent="0.25">
      <c r="A60" s="14"/>
      <c r="B60" s="161" t="s">
        <v>67</v>
      </c>
      <c r="C60" s="161"/>
      <c r="D60" s="161"/>
      <c r="E60" s="99"/>
      <c r="F60" s="193" t="s">
        <v>68</v>
      </c>
      <c r="G60" s="193"/>
      <c r="H60" s="193"/>
      <c r="I60" s="99"/>
      <c r="J60" s="99"/>
      <c r="K60" s="99"/>
      <c r="L60" s="99"/>
      <c r="M60" s="15"/>
      <c r="N60" s="15"/>
      <c r="O60" s="15"/>
      <c r="P60" s="15"/>
      <c r="Q60" s="23"/>
    </row>
    <row r="61" spans="1:17" ht="13.8" x14ac:dyDescent="0.25">
      <c r="A61" s="36" t="s">
        <v>69</v>
      </c>
      <c r="B61" s="27"/>
      <c r="C61" s="27"/>
      <c r="D61" s="27"/>
      <c r="E61" s="27"/>
      <c r="F61" s="27"/>
      <c r="G61" s="102"/>
      <c r="H61" s="102"/>
      <c r="I61" s="102"/>
      <c r="J61" s="102"/>
      <c r="K61" s="102"/>
      <c r="L61" s="102"/>
      <c r="M61" s="102"/>
      <c r="N61" s="102"/>
      <c r="O61" s="102"/>
      <c r="P61" s="102"/>
      <c r="Q61" s="9"/>
    </row>
    <row r="62" spans="1:17" ht="13.8" hidden="1" x14ac:dyDescent="0.25">
      <c r="A62" s="104"/>
      <c r="B62" s="95"/>
      <c r="C62" s="95"/>
      <c r="D62" s="95"/>
      <c r="E62" s="95"/>
      <c r="F62" s="95"/>
      <c r="G62" s="95"/>
      <c r="H62" s="95"/>
      <c r="I62" s="95"/>
      <c r="J62" s="95"/>
      <c r="K62" s="95"/>
      <c r="L62" s="95"/>
      <c r="M62" s="95"/>
      <c r="N62" s="95"/>
      <c r="O62" s="95"/>
      <c r="P62" s="102"/>
      <c r="Q62" s="9"/>
    </row>
    <row r="63" spans="1:17" ht="13.8" x14ac:dyDescent="0.25">
      <c r="A63" s="8"/>
      <c r="B63" s="187"/>
      <c r="C63" s="187"/>
      <c r="D63" s="187"/>
      <c r="E63" s="92" t="s">
        <v>70</v>
      </c>
      <c r="F63" s="156">
        <f>SUM(N55)</f>
        <v>0</v>
      </c>
      <c r="G63" s="156"/>
      <c r="H63" s="156"/>
      <c r="I63" s="18" t="s">
        <v>8</v>
      </c>
      <c r="J63" s="12">
        <v>1000</v>
      </c>
      <c r="K63" s="13"/>
      <c r="L63" s="132" t="s">
        <v>9</v>
      </c>
      <c r="M63" s="160"/>
      <c r="N63" s="157" t="e">
        <f>(B63/F63*1000)</f>
        <v>#DIV/0!</v>
      </c>
      <c r="O63" s="157"/>
      <c r="P63" s="157"/>
      <c r="Q63" s="9"/>
    </row>
    <row r="64" spans="1:17" x14ac:dyDescent="0.25">
      <c r="A64" s="28"/>
      <c r="B64" s="145" t="s">
        <v>67</v>
      </c>
      <c r="C64" s="145"/>
      <c r="D64" s="145"/>
      <c r="E64" s="93"/>
      <c r="F64" s="167" t="s">
        <v>68</v>
      </c>
      <c r="G64" s="167"/>
      <c r="H64" s="167"/>
      <c r="I64" s="93"/>
      <c r="J64" s="93"/>
      <c r="K64" s="93"/>
      <c r="L64" s="93"/>
      <c r="M64" s="29"/>
      <c r="N64" s="29"/>
      <c r="O64" s="29"/>
      <c r="P64" s="29"/>
      <c r="Q64" s="30"/>
    </row>
    <row r="65" spans="1:17" x14ac:dyDescent="0.25">
      <c r="A65" s="244" t="s">
        <v>140</v>
      </c>
      <c r="B65" s="244"/>
      <c r="C65" s="244"/>
      <c r="D65" s="37"/>
      <c r="E65" s="37"/>
      <c r="F65" s="37"/>
      <c r="G65" s="37"/>
      <c r="H65" s="37"/>
      <c r="I65" s="37"/>
      <c r="J65" s="37"/>
      <c r="K65" s="37"/>
      <c r="L65" s="37"/>
      <c r="M65" s="37"/>
      <c r="N65" s="37"/>
      <c r="O65" s="37"/>
      <c r="P65" s="37" t="s">
        <v>71</v>
      </c>
      <c r="Q65" s="37"/>
    </row>
    <row r="66" spans="1:17" ht="6.6" customHeight="1" x14ac:dyDescent="0.25">
      <c r="A66" s="264"/>
      <c r="B66" s="264"/>
      <c r="C66" s="264"/>
      <c r="D66" s="264"/>
      <c r="E66" s="264"/>
      <c r="F66" s="264"/>
      <c r="G66" s="264"/>
      <c r="H66" s="264"/>
      <c r="I66" s="264"/>
      <c r="J66" s="264"/>
      <c r="K66" s="264"/>
      <c r="L66" s="264"/>
      <c r="M66" s="264"/>
      <c r="N66" s="264"/>
      <c r="O66" s="264"/>
      <c r="P66" s="264"/>
      <c r="Q66" s="264"/>
    </row>
    <row r="67" spans="1:17" ht="24" customHeight="1" x14ac:dyDescent="0.25">
      <c r="A67" s="136" t="s">
        <v>1</v>
      </c>
      <c r="B67" s="136"/>
      <c r="C67" s="136"/>
      <c r="D67" s="265">
        <f>(D3)</f>
        <v>0</v>
      </c>
      <c r="E67" s="265"/>
      <c r="F67" s="265"/>
      <c r="G67" s="266"/>
      <c r="H67" s="266"/>
      <c r="I67" s="1"/>
      <c r="J67" s="38">
        <f>(J3)</f>
        <v>0</v>
      </c>
      <c r="K67" s="267" t="s">
        <v>72</v>
      </c>
      <c r="L67" s="233"/>
      <c r="M67" s="233"/>
      <c r="N67" s="39" t="str">
        <f>(N3)</f>
        <v/>
      </c>
      <c r="O67" s="268" t="s">
        <v>3</v>
      </c>
      <c r="P67" s="235"/>
      <c r="Q67" s="2"/>
    </row>
    <row r="68" spans="1:17" ht="13.8" x14ac:dyDescent="0.25">
      <c r="A68" s="269"/>
      <c r="B68" s="269"/>
      <c r="C68" s="269"/>
      <c r="D68" s="269"/>
      <c r="E68" s="269"/>
      <c r="F68" s="269"/>
      <c r="G68" s="269"/>
      <c r="H68" s="269"/>
      <c r="I68" s="269"/>
      <c r="J68" s="269"/>
      <c r="K68" s="269"/>
      <c r="L68" s="269"/>
      <c r="M68" s="269"/>
      <c r="N68" s="269"/>
      <c r="O68" s="269"/>
      <c r="P68" s="269"/>
      <c r="Q68" s="269"/>
    </row>
    <row r="69" spans="1:17" ht="15" x14ac:dyDescent="0.25">
      <c r="A69" s="254" t="s">
        <v>73</v>
      </c>
      <c r="B69" s="255"/>
      <c r="C69" s="255"/>
      <c r="D69" s="256" t="s">
        <v>74</v>
      </c>
      <c r="E69" s="257"/>
      <c r="F69" s="257"/>
      <c r="G69" s="257"/>
      <c r="H69" s="258"/>
      <c r="I69" s="40"/>
      <c r="J69" s="40"/>
      <c r="K69" s="106"/>
      <c r="L69" s="41"/>
      <c r="M69" s="42"/>
      <c r="N69" s="43"/>
      <c r="O69" s="44"/>
      <c r="P69" s="45"/>
      <c r="Q69" s="46"/>
    </row>
    <row r="70" spans="1:17" ht="1.2" customHeight="1" x14ac:dyDescent="0.25">
      <c r="A70" s="47"/>
      <c r="B70" s="3"/>
      <c r="C70" s="3"/>
      <c r="D70" s="3"/>
      <c r="E70" s="3"/>
      <c r="F70" s="3"/>
      <c r="G70" s="3"/>
      <c r="H70" s="3"/>
      <c r="I70" s="3"/>
      <c r="J70" s="3"/>
      <c r="K70" s="3"/>
      <c r="L70" s="3"/>
      <c r="M70" s="3"/>
      <c r="N70" s="3"/>
      <c r="O70" s="3"/>
      <c r="P70" s="3"/>
      <c r="Q70" s="48"/>
    </row>
    <row r="71" spans="1:17" ht="18" customHeight="1" x14ac:dyDescent="0.3">
      <c r="A71" s="182" t="s">
        <v>75</v>
      </c>
      <c r="B71" s="200"/>
      <c r="C71" s="200"/>
      <c r="D71" s="200"/>
      <c r="E71" s="200"/>
      <c r="F71" s="200"/>
      <c r="G71" s="200"/>
      <c r="H71" s="200"/>
      <c r="I71" s="200"/>
      <c r="J71" s="200"/>
      <c r="K71" s="200"/>
      <c r="L71" s="236" t="s">
        <v>76</v>
      </c>
      <c r="M71" s="236"/>
      <c r="N71" s="236"/>
      <c r="O71" s="49"/>
      <c r="P71" s="49"/>
      <c r="Q71" s="50"/>
    </row>
    <row r="72" spans="1:17" ht="1.95" customHeight="1" x14ac:dyDescent="0.25">
      <c r="A72" s="259"/>
      <c r="B72" s="260"/>
      <c r="C72" s="260"/>
      <c r="D72" s="260"/>
      <c r="E72" s="260"/>
      <c r="F72" s="260"/>
      <c r="G72" s="260"/>
      <c r="H72" s="260"/>
      <c r="I72" s="260"/>
      <c r="J72" s="260"/>
      <c r="K72" s="260"/>
      <c r="L72" s="260"/>
      <c r="M72" s="260"/>
      <c r="N72" s="260"/>
      <c r="O72" s="260"/>
      <c r="P72" s="260"/>
      <c r="Q72" s="261"/>
    </row>
    <row r="73" spans="1:17" ht="13.8" x14ac:dyDescent="0.25">
      <c r="A73" s="182" t="s">
        <v>77</v>
      </c>
      <c r="B73" s="133"/>
      <c r="C73" s="133"/>
      <c r="D73" s="133"/>
      <c r="E73" s="133"/>
      <c r="F73" s="133"/>
      <c r="G73" s="133"/>
      <c r="H73" s="133"/>
      <c r="I73" s="133"/>
      <c r="J73" s="133"/>
      <c r="K73" s="133"/>
      <c r="L73" s="190" t="s">
        <v>78</v>
      </c>
      <c r="M73" s="190"/>
      <c r="N73" s="190"/>
      <c r="O73" s="190"/>
      <c r="P73" s="112"/>
      <c r="Q73" s="50"/>
    </row>
    <row r="74" spans="1:17" ht="1.95" customHeight="1" x14ac:dyDescent="0.25">
      <c r="A74" s="47"/>
      <c r="B74" s="3"/>
      <c r="C74" s="3"/>
      <c r="D74" s="3"/>
      <c r="E74" s="3"/>
      <c r="F74" s="3"/>
      <c r="G74" s="3"/>
      <c r="H74" s="3"/>
      <c r="I74" s="3"/>
      <c r="J74" s="3"/>
      <c r="K74" s="3"/>
      <c r="L74" s="3"/>
      <c r="M74" s="3"/>
      <c r="N74" s="3"/>
      <c r="O74" s="3"/>
      <c r="P74" s="3"/>
      <c r="Q74" s="48"/>
    </row>
    <row r="75" spans="1:17" ht="14.4" x14ac:dyDescent="0.3">
      <c r="A75" s="183" t="s">
        <v>79</v>
      </c>
      <c r="B75" s="184"/>
      <c r="C75" s="184"/>
      <c r="D75" s="184"/>
      <c r="E75" s="184"/>
      <c r="F75" s="191"/>
      <c r="G75" s="191"/>
      <c r="H75" s="191"/>
      <c r="I75" s="115"/>
      <c r="J75" s="192" t="s">
        <v>80</v>
      </c>
      <c r="K75" s="192"/>
      <c r="L75" s="192"/>
      <c r="M75" s="192"/>
      <c r="N75" s="262" t="e">
        <f>H79/E79</f>
        <v>#DIV/0!</v>
      </c>
      <c r="O75" s="263"/>
      <c r="P75" s="263"/>
      <c r="Q75" s="51"/>
    </row>
    <row r="76" spans="1:17" ht="1.95" customHeight="1" x14ac:dyDescent="0.25">
      <c r="A76" s="52"/>
      <c r="B76" s="53"/>
      <c r="C76" s="53"/>
      <c r="D76" s="53"/>
      <c r="E76" s="53"/>
      <c r="F76" s="53"/>
      <c r="G76" s="53"/>
      <c r="H76" s="53"/>
      <c r="I76" s="53"/>
      <c r="J76" s="53"/>
      <c r="K76" s="53"/>
      <c r="L76" s="53"/>
      <c r="M76" s="53"/>
      <c r="N76" s="53"/>
      <c r="O76" s="53"/>
      <c r="P76" s="53"/>
      <c r="Q76" s="54"/>
    </row>
    <row r="77" spans="1:17" ht="7.2" customHeight="1" x14ac:dyDescent="0.25">
      <c r="A77" s="102"/>
      <c r="B77" s="102"/>
      <c r="C77" s="102"/>
      <c r="D77" s="102"/>
      <c r="E77" s="102"/>
      <c r="F77" s="102"/>
      <c r="G77" s="102"/>
      <c r="H77" s="102"/>
      <c r="I77" s="102"/>
      <c r="J77" s="102"/>
      <c r="K77" s="102"/>
      <c r="L77" s="102"/>
      <c r="M77" s="102"/>
      <c r="N77" s="102"/>
      <c r="O77" s="102"/>
      <c r="P77" s="102"/>
      <c r="Q77" s="102"/>
    </row>
    <row r="78" spans="1:17" ht="16.2" customHeight="1" x14ac:dyDescent="0.25">
      <c r="A78" s="4" t="s">
        <v>5</v>
      </c>
      <c r="B78" s="185" t="s">
        <v>81</v>
      </c>
      <c r="C78" s="185"/>
      <c r="D78" s="185"/>
      <c r="E78" s="185"/>
      <c r="F78" s="185"/>
      <c r="G78" s="185"/>
      <c r="H78" s="185"/>
      <c r="I78" s="185"/>
      <c r="J78" s="185"/>
      <c r="K78" s="185"/>
      <c r="L78" s="185"/>
      <c r="M78" s="185"/>
      <c r="N78" s="185"/>
      <c r="O78" s="185"/>
      <c r="P78" s="185"/>
      <c r="Q78" s="186"/>
    </row>
    <row r="79" spans="1:17" ht="13.8" x14ac:dyDescent="0.25">
      <c r="A79" s="8"/>
      <c r="B79" s="102" t="s">
        <v>7</v>
      </c>
      <c r="C79" s="71"/>
      <c r="D79" s="102"/>
      <c r="E79" s="187"/>
      <c r="F79" s="187"/>
      <c r="G79" s="92" t="s">
        <v>44</v>
      </c>
      <c r="H79" s="188"/>
      <c r="I79" s="188"/>
      <c r="J79" s="188"/>
      <c r="K79" s="189"/>
      <c r="L79" s="132" t="s">
        <v>9</v>
      </c>
      <c r="M79" s="133"/>
      <c r="N79" s="170">
        <f>E79+H79</f>
        <v>0</v>
      </c>
      <c r="O79" s="170"/>
      <c r="P79" s="170"/>
      <c r="Q79" s="9"/>
    </row>
    <row r="80" spans="1:17" ht="13.8" x14ac:dyDescent="0.25">
      <c r="A80" s="8"/>
      <c r="B80" s="102"/>
      <c r="C80" s="99"/>
      <c r="D80" s="102"/>
      <c r="E80" s="175" t="s">
        <v>82</v>
      </c>
      <c r="F80" s="175"/>
      <c r="G80" s="94"/>
      <c r="H80" s="176" t="s">
        <v>83</v>
      </c>
      <c r="I80" s="176"/>
      <c r="J80" s="176"/>
      <c r="K80" s="177"/>
      <c r="L80" s="10"/>
      <c r="M80" s="94"/>
      <c r="N80" s="11"/>
      <c r="O80" s="11"/>
      <c r="P80" s="11"/>
      <c r="Q80" s="9"/>
    </row>
    <row r="81" spans="1:17" ht="13.8" x14ac:dyDescent="0.25">
      <c r="A81" s="8"/>
      <c r="B81" s="102" t="s">
        <v>7</v>
      </c>
      <c r="C81" s="58">
        <f>C79</f>
        <v>0</v>
      </c>
      <c r="D81" s="102"/>
      <c r="E81" s="152">
        <f>E79</f>
        <v>0</v>
      </c>
      <c r="F81" s="152"/>
      <c r="G81" s="92" t="s">
        <v>8</v>
      </c>
      <c r="H81" s="180"/>
      <c r="I81" s="180"/>
      <c r="J81" s="180"/>
      <c r="K81" s="181"/>
      <c r="L81" s="132" t="s">
        <v>9</v>
      </c>
      <c r="M81" s="133"/>
      <c r="N81" s="170">
        <f>E81*(100%+H81)</f>
        <v>0</v>
      </c>
      <c r="O81" s="170"/>
      <c r="P81" s="170"/>
      <c r="Q81" s="9"/>
    </row>
    <row r="82" spans="1:17" ht="11.4" customHeight="1" x14ac:dyDescent="0.25">
      <c r="A82" s="8"/>
      <c r="B82" s="102"/>
      <c r="C82" s="99"/>
      <c r="D82" s="102"/>
      <c r="E82" s="175" t="s">
        <v>82</v>
      </c>
      <c r="F82" s="175"/>
      <c r="G82" s="94"/>
      <c r="H82" s="176" t="s">
        <v>84</v>
      </c>
      <c r="I82" s="176"/>
      <c r="J82" s="176"/>
      <c r="K82" s="177"/>
      <c r="L82" s="10"/>
      <c r="M82" s="94"/>
      <c r="N82" s="11"/>
      <c r="O82" s="11"/>
      <c r="P82" s="11"/>
      <c r="Q82" s="9"/>
    </row>
    <row r="83" spans="1:17" ht="13.8" x14ac:dyDescent="0.25">
      <c r="A83" s="8" t="s">
        <v>85</v>
      </c>
      <c r="B83" s="147" t="s">
        <v>86</v>
      </c>
      <c r="C83" s="147"/>
      <c r="D83" s="147"/>
      <c r="E83" s="147"/>
      <c r="F83" s="147"/>
      <c r="G83" s="147"/>
      <c r="H83" s="147"/>
      <c r="I83" s="147"/>
      <c r="J83" s="147"/>
      <c r="K83" s="147"/>
      <c r="L83" s="132" t="s">
        <v>9</v>
      </c>
      <c r="M83" s="133"/>
      <c r="N83" s="178">
        <f>N10</f>
        <v>0</v>
      </c>
      <c r="O83" s="179"/>
      <c r="P83" s="179"/>
      <c r="Q83" s="9"/>
    </row>
    <row r="84" spans="1:17" ht="13.8" x14ac:dyDescent="0.25">
      <c r="A84" s="8" t="s">
        <v>17</v>
      </c>
      <c r="B84" s="147" t="s">
        <v>87</v>
      </c>
      <c r="C84" s="147"/>
      <c r="D84" s="147"/>
      <c r="E84" s="147"/>
      <c r="F84" s="147"/>
      <c r="G84" s="147"/>
      <c r="H84" s="147"/>
      <c r="I84" s="147"/>
      <c r="J84" s="147"/>
      <c r="K84" s="95"/>
      <c r="L84" s="132" t="s">
        <v>9</v>
      </c>
      <c r="M84" s="133"/>
      <c r="N84" s="170">
        <f>N13</f>
        <v>0</v>
      </c>
      <c r="O84" s="170"/>
      <c r="P84" s="170"/>
      <c r="Q84" s="9"/>
    </row>
    <row r="85" spans="1:17" ht="4.95" customHeight="1" x14ac:dyDescent="0.25">
      <c r="A85" s="8"/>
      <c r="B85" s="102"/>
      <c r="C85" s="102"/>
      <c r="D85" s="102"/>
      <c r="E85" s="94"/>
      <c r="F85" s="94"/>
      <c r="G85" s="94"/>
      <c r="H85" s="94"/>
      <c r="I85" s="94"/>
      <c r="J85" s="94"/>
      <c r="K85" s="94"/>
      <c r="L85" s="94"/>
      <c r="M85" s="94"/>
      <c r="N85" s="55"/>
      <c r="O85" s="55"/>
      <c r="P85" s="55"/>
      <c r="Q85" s="9"/>
    </row>
    <row r="86" spans="1:17" ht="13.8" x14ac:dyDescent="0.25">
      <c r="A86" s="8" t="s">
        <v>88</v>
      </c>
      <c r="B86" s="147" t="s">
        <v>89</v>
      </c>
      <c r="C86" s="147"/>
      <c r="D86" s="147"/>
      <c r="E86" s="147"/>
      <c r="F86" s="147"/>
      <c r="G86" s="147"/>
      <c r="H86" s="147"/>
      <c r="I86" s="147"/>
      <c r="J86" s="147"/>
      <c r="K86" s="95"/>
      <c r="L86" s="132" t="s">
        <v>9</v>
      </c>
      <c r="M86" s="133"/>
      <c r="N86" s="170">
        <f>(N19)</f>
        <v>0</v>
      </c>
      <c r="O86" s="170"/>
      <c r="P86" s="170"/>
      <c r="Q86" s="9"/>
    </row>
    <row r="87" spans="1:17" ht="3" customHeight="1" x14ac:dyDescent="0.25">
      <c r="A87" s="8"/>
      <c r="B87" s="102"/>
      <c r="C87" s="102"/>
      <c r="D87" s="102"/>
      <c r="E87" s="94"/>
      <c r="F87" s="94"/>
      <c r="G87" s="94"/>
      <c r="H87" s="94"/>
      <c r="I87" s="94"/>
      <c r="J87" s="94"/>
      <c r="K87" s="94"/>
      <c r="L87" s="94"/>
      <c r="M87" s="94"/>
      <c r="N87" s="55"/>
      <c r="O87" s="55"/>
      <c r="P87" s="55"/>
      <c r="Q87" s="9"/>
    </row>
    <row r="88" spans="1:17" ht="13.8" x14ac:dyDescent="0.25">
      <c r="A88" s="8" t="s">
        <v>26</v>
      </c>
      <c r="B88" s="147" t="s">
        <v>90</v>
      </c>
      <c r="C88" s="147"/>
      <c r="D88" s="147"/>
      <c r="E88" s="147"/>
      <c r="F88" s="147"/>
      <c r="G88" s="147"/>
      <c r="H88" s="147"/>
      <c r="I88" s="147"/>
      <c r="J88" s="94"/>
      <c r="K88" s="94"/>
      <c r="L88" s="132" t="s">
        <v>9</v>
      </c>
      <c r="M88" s="133"/>
      <c r="N88" s="170" t="str">
        <f>(N31)</f>
        <v>0</v>
      </c>
      <c r="O88" s="170"/>
      <c r="P88" s="170"/>
      <c r="Q88" s="9"/>
    </row>
    <row r="89" spans="1:17" ht="4.2" customHeight="1" x14ac:dyDescent="0.25">
      <c r="A89" s="8"/>
      <c r="B89" s="102"/>
      <c r="C89" s="102"/>
      <c r="D89" s="102"/>
      <c r="E89" s="94"/>
      <c r="F89" s="94"/>
      <c r="G89" s="94"/>
      <c r="H89" s="94"/>
      <c r="I89" s="94"/>
      <c r="J89" s="94"/>
      <c r="K89" s="94"/>
      <c r="L89" s="94"/>
      <c r="M89" s="94"/>
      <c r="N89" s="55"/>
      <c r="O89" s="55"/>
      <c r="P89" s="55"/>
      <c r="Q89" s="9"/>
    </row>
    <row r="90" spans="1:17" ht="13.8" x14ac:dyDescent="0.25">
      <c r="A90" s="8" t="s">
        <v>91</v>
      </c>
      <c r="B90" s="173" t="s">
        <v>92</v>
      </c>
      <c r="C90" s="173"/>
      <c r="D90" s="173"/>
      <c r="E90" s="173"/>
      <c r="F90" s="173"/>
      <c r="G90" s="173"/>
      <c r="H90" s="173"/>
      <c r="I90" s="174" t="s">
        <v>93</v>
      </c>
      <c r="J90" s="174"/>
      <c r="K90" s="174"/>
      <c r="L90" s="132" t="s">
        <v>9</v>
      </c>
      <c r="M90" s="133"/>
      <c r="N90" s="170">
        <f>(MIN(N79:N81)+N83+N84+N86+N88)</f>
        <v>0</v>
      </c>
      <c r="O90" s="170"/>
      <c r="P90" s="170"/>
      <c r="Q90" s="9"/>
    </row>
    <row r="91" spans="1:17" ht="4.2" customHeight="1" x14ac:dyDescent="0.25">
      <c r="A91" s="20"/>
      <c r="B91" s="21"/>
      <c r="C91" s="21"/>
      <c r="D91" s="21"/>
      <c r="E91" s="21"/>
      <c r="F91" s="21"/>
      <c r="G91" s="21"/>
      <c r="H91" s="21"/>
      <c r="I91" s="21"/>
      <c r="J91" s="21"/>
      <c r="K91" s="21"/>
      <c r="L91" s="21"/>
      <c r="M91" s="21"/>
      <c r="N91" s="21"/>
      <c r="O91" s="21"/>
      <c r="P91" s="21"/>
      <c r="Q91" s="9"/>
    </row>
    <row r="92" spans="1:17" ht="10.95" customHeight="1" x14ac:dyDescent="0.25">
      <c r="A92" s="102"/>
      <c r="B92" s="102"/>
      <c r="C92" s="102"/>
      <c r="D92" s="102"/>
      <c r="E92" s="102"/>
      <c r="F92" s="102"/>
      <c r="G92" s="102"/>
      <c r="H92" s="102"/>
      <c r="I92" s="102"/>
      <c r="J92" s="102"/>
      <c r="K92" s="102"/>
      <c r="L92" s="102"/>
      <c r="M92" s="102"/>
      <c r="N92" s="102"/>
      <c r="O92" s="102"/>
      <c r="P92" s="102"/>
      <c r="Q92" s="31"/>
    </row>
    <row r="93" spans="1:17" ht="13.8" x14ac:dyDescent="0.25">
      <c r="A93" s="24" t="s">
        <v>34</v>
      </c>
      <c r="B93" s="140" t="s">
        <v>94</v>
      </c>
      <c r="C93" s="140"/>
      <c r="D93" s="140"/>
      <c r="E93" s="140"/>
      <c r="F93" s="140"/>
      <c r="G93" s="140"/>
      <c r="H93" s="140"/>
      <c r="I93" s="140"/>
      <c r="J93" s="140"/>
      <c r="K93" s="140"/>
      <c r="L93" s="140"/>
      <c r="M93" s="140"/>
      <c r="N93" s="171"/>
      <c r="O93" s="171"/>
      <c r="P93" s="171"/>
      <c r="Q93" s="25"/>
    </row>
    <row r="94" spans="1:17" ht="5.4" customHeight="1" x14ac:dyDescent="0.25">
      <c r="A94" s="8"/>
      <c r="B94" s="95"/>
      <c r="C94" s="95"/>
      <c r="D94" s="95"/>
      <c r="E94" s="95"/>
      <c r="F94" s="95"/>
      <c r="G94" s="95"/>
      <c r="H94" s="95"/>
      <c r="I94" s="95"/>
      <c r="J94" s="95"/>
      <c r="K94" s="95"/>
      <c r="L94" s="95"/>
      <c r="M94" s="95"/>
      <c r="N94" s="102"/>
      <c r="O94" s="102"/>
      <c r="P94" s="102"/>
      <c r="Q94" s="9"/>
    </row>
    <row r="95" spans="1:17" ht="13.8" x14ac:dyDescent="0.25">
      <c r="A95" s="8"/>
      <c r="B95" s="152">
        <f>N90</f>
        <v>0</v>
      </c>
      <c r="C95" s="152"/>
      <c r="D95" s="152"/>
      <c r="E95" s="92" t="s">
        <v>44</v>
      </c>
      <c r="F95" s="153"/>
      <c r="G95" s="172"/>
      <c r="H95" s="172"/>
      <c r="I95" s="92"/>
      <c r="J95" s="13"/>
      <c r="K95" s="13"/>
      <c r="L95" s="132" t="s">
        <v>9</v>
      </c>
      <c r="M95" s="133"/>
      <c r="N95" s="149">
        <f>(B95+F95)</f>
        <v>0</v>
      </c>
      <c r="O95" s="149"/>
      <c r="P95" s="149"/>
      <c r="Q95" s="9"/>
    </row>
    <row r="96" spans="1:17" x14ac:dyDescent="0.25">
      <c r="A96" s="28"/>
      <c r="B96" s="167" t="s">
        <v>95</v>
      </c>
      <c r="C96" s="167"/>
      <c r="D96" s="167"/>
      <c r="E96" s="29"/>
      <c r="F96" s="145" t="s">
        <v>96</v>
      </c>
      <c r="G96" s="150"/>
      <c r="H96" s="150"/>
      <c r="I96" s="29"/>
      <c r="J96" s="29"/>
      <c r="K96" s="29"/>
      <c r="L96" s="29"/>
      <c r="M96" s="29"/>
      <c r="N96" s="168" t="s">
        <v>97</v>
      </c>
      <c r="O96" s="167"/>
      <c r="P96" s="167"/>
      <c r="Q96" s="30"/>
    </row>
    <row r="97" spans="1:17" ht="8.4" customHeight="1" x14ac:dyDescent="0.25">
      <c r="A97" s="56"/>
      <c r="B97" s="57"/>
      <c r="C97" s="57"/>
      <c r="D97" s="57"/>
      <c r="E97" s="57"/>
      <c r="F97" s="57"/>
      <c r="G97" s="57"/>
      <c r="H97" s="57"/>
      <c r="I97" s="57"/>
      <c r="J97" s="57"/>
      <c r="K97" s="57"/>
      <c r="L97" s="57"/>
      <c r="M97" s="57"/>
      <c r="N97" s="56"/>
      <c r="O97" s="56"/>
      <c r="P97" s="56"/>
      <c r="Q97" s="56"/>
    </row>
    <row r="98" spans="1:17" ht="5.4" customHeight="1" x14ac:dyDescent="0.25">
      <c r="A98" s="24"/>
      <c r="B98" s="169"/>
      <c r="C98" s="169"/>
      <c r="D98" s="169"/>
      <c r="E98" s="169"/>
      <c r="F98" s="169"/>
      <c r="G98" s="169"/>
      <c r="H98" s="169"/>
      <c r="I98" s="169"/>
      <c r="J98" s="169"/>
      <c r="K98" s="169"/>
      <c r="L98" s="169"/>
      <c r="M98" s="169"/>
      <c r="N98" s="31"/>
      <c r="O98" s="31"/>
      <c r="P98" s="31"/>
      <c r="Q98" s="25"/>
    </row>
    <row r="99" spans="1:17" ht="13.8" x14ac:dyDescent="0.25">
      <c r="A99" s="8" t="s">
        <v>38</v>
      </c>
      <c r="B99" s="147" t="s">
        <v>98</v>
      </c>
      <c r="C99" s="147"/>
      <c r="D99" s="147"/>
      <c r="E99" s="147"/>
      <c r="F99" s="147"/>
      <c r="G99" s="147"/>
      <c r="H99" s="147"/>
      <c r="I99" s="147"/>
      <c r="J99" s="147"/>
      <c r="K99" s="147"/>
      <c r="L99" s="147"/>
      <c r="M99" s="95"/>
      <c r="N99" s="34"/>
      <c r="O99" s="34"/>
      <c r="P99" s="34"/>
      <c r="Q99" s="9"/>
    </row>
    <row r="100" spans="1:17" ht="13.8" x14ac:dyDescent="0.25">
      <c r="A100" s="8"/>
      <c r="B100" s="147" t="s">
        <v>99</v>
      </c>
      <c r="C100" s="147"/>
      <c r="D100" s="147"/>
      <c r="E100" s="147"/>
      <c r="F100" s="147"/>
      <c r="G100" s="147"/>
      <c r="H100" s="147"/>
      <c r="I100" s="147"/>
      <c r="J100" s="147"/>
      <c r="K100" s="95"/>
      <c r="L100" s="132" t="s">
        <v>9</v>
      </c>
      <c r="M100" s="133"/>
      <c r="N100" s="153"/>
      <c r="O100" s="153"/>
      <c r="P100" s="153"/>
      <c r="Q100" s="9"/>
    </row>
    <row r="101" spans="1:17" ht="4.95" customHeight="1" x14ac:dyDescent="0.25">
      <c r="A101" s="20"/>
      <c r="B101" s="166"/>
      <c r="C101" s="166"/>
      <c r="D101" s="166"/>
      <c r="E101" s="166"/>
      <c r="F101" s="166"/>
      <c r="G101" s="166"/>
      <c r="H101" s="166"/>
      <c r="I101" s="166"/>
      <c r="J101" s="166"/>
      <c r="K101" s="166"/>
      <c r="L101" s="166"/>
      <c r="M101" s="166"/>
      <c r="N101" s="58"/>
      <c r="O101" s="58"/>
      <c r="P101" s="58"/>
      <c r="Q101" s="22"/>
    </row>
    <row r="102" spans="1:17" ht="9" customHeight="1" x14ac:dyDescent="0.25">
      <c r="A102" s="102"/>
      <c r="B102" s="163"/>
      <c r="C102" s="163"/>
      <c r="D102" s="163"/>
      <c r="E102" s="163"/>
      <c r="F102" s="163"/>
      <c r="G102" s="163"/>
      <c r="H102" s="163"/>
      <c r="I102" s="163"/>
      <c r="J102" s="163"/>
      <c r="K102" s="163"/>
      <c r="L102" s="163"/>
      <c r="M102" s="163"/>
      <c r="N102" s="94"/>
      <c r="O102" s="94"/>
      <c r="P102" s="94"/>
      <c r="Q102" s="102"/>
    </row>
    <row r="103" spans="1:17" ht="13.8" x14ac:dyDescent="0.25">
      <c r="A103" s="24" t="s">
        <v>41</v>
      </c>
      <c r="B103" s="140" t="s">
        <v>100</v>
      </c>
      <c r="C103" s="140"/>
      <c r="D103" s="140"/>
      <c r="E103" s="140"/>
      <c r="F103" s="140"/>
      <c r="G103" s="140"/>
      <c r="H103" s="140"/>
      <c r="I103" s="140"/>
      <c r="J103" s="140"/>
      <c r="K103" s="140"/>
      <c r="L103" s="140"/>
      <c r="M103" s="140"/>
      <c r="N103" s="31"/>
      <c r="O103" s="31"/>
      <c r="P103" s="31"/>
      <c r="Q103" s="25"/>
    </row>
    <row r="104" spans="1:17" ht="1.95" customHeight="1" x14ac:dyDescent="0.25">
      <c r="A104" s="8"/>
      <c r="B104" s="95"/>
      <c r="C104" s="95"/>
      <c r="D104" s="95"/>
      <c r="E104" s="95"/>
      <c r="F104" s="95"/>
      <c r="G104" s="95"/>
      <c r="H104" s="95"/>
      <c r="I104" s="95"/>
      <c r="J104" s="95"/>
      <c r="K104" s="95"/>
      <c r="L104" s="95"/>
      <c r="M104" s="95"/>
      <c r="N104" s="102"/>
      <c r="O104" s="102"/>
      <c r="P104" s="102"/>
      <c r="Q104" s="9"/>
    </row>
    <row r="105" spans="1:17" ht="13.8" x14ac:dyDescent="0.25">
      <c r="A105" s="14"/>
      <c r="B105" s="152">
        <f>(N33)</f>
        <v>0</v>
      </c>
      <c r="C105" s="152"/>
      <c r="D105" s="152"/>
      <c r="E105" s="92" t="s">
        <v>44</v>
      </c>
      <c r="F105" s="149">
        <f>F95</f>
        <v>0</v>
      </c>
      <c r="G105" s="159"/>
      <c r="H105" s="159"/>
      <c r="I105" s="92"/>
      <c r="J105" s="13"/>
      <c r="K105" s="13"/>
      <c r="L105" s="132" t="s">
        <v>9</v>
      </c>
      <c r="M105" s="133"/>
      <c r="N105" s="149">
        <f>(B105+F105)</f>
        <v>0</v>
      </c>
      <c r="O105" s="149"/>
      <c r="P105" s="149"/>
      <c r="Q105" s="9"/>
    </row>
    <row r="106" spans="1:17" ht="13.8" x14ac:dyDescent="0.25">
      <c r="A106" s="20"/>
      <c r="B106" s="145" t="s">
        <v>101</v>
      </c>
      <c r="C106" s="145"/>
      <c r="D106" s="145"/>
      <c r="E106" s="29"/>
      <c r="F106" s="145" t="s">
        <v>96</v>
      </c>
      <c r="G106" s="150"/>
      <c r="H106" s="150"/>
      <c r="I106" s="29"/>
      <c r="J106" s="29"/>
      <c r="K106" s="29"/>
      <c r="L106" s="29"/>
      <c r="M106" s="29"/>
      <c r="N106" s="145" t="s">
        <v>102</v>
      </c>
      <c r="O106" s="145"/>
      <c r="P106" s="145"/>
      <c r="Q106" s="30"/>
    </row>
    <row r="107" spans="1:17" ht="7.95" customHeight="1" x14ac:dyDescent="0.25">
      <c r="A107" s="102"/>
      <c r="B107" s="102"/>
      <c r="C107" s="102"/>
      <c r="D107" s="102"/>
      <c r="E107" s="102"/>
      <c r="F107" s="102"/>
      <c r="G107" s="102"/>
      <c r="H107" s="102"/>
      <c r="I107" s="102"/>
      <c r="J107" s="27"/>
      <c r="K107" s="102"/>
      <c r="L107" s="102"/>
      <c r="M107" s="102"/>
      <c r="N107" s="102"/>
      <c r="O107" s="102"/>
      <c r="P107" s="102"/>
      <c r="Q107" s="102"/>
    </row>
    <row r="108" spans="1:17" ht="13.8" x14ac:dyDescent="0.25">
      <c r="A108" s="24" t="s">
        <v>53</v>
      </c>
      <c r="B108" s="140" t="s">
        <v>103</v>
      </c>
      <c r="C108" s="151"/>
      <c r="D108" s="151"/>
      <c r="E108" s="151"/>
      <c r="F108" s="151"/>
      <c r="G108" s="151"/>
      <c r="H108" s="151"/>
      <c r="I108" s="151"/>
      <c r="J108" s="151"/>
      <c r="K108" s="151"/>
      <c r="L108" s="151"/>
      <c r="M108" s="151"/>
      <c r="N108" s="151"/>
      <c r="O108" s="31"/>
      <c r="P108" s="31"/>
      <c r="Q108" s="25"/>
    </row>
    <row r="109" spans="1:17" ht="3.6" customHeight="1" x14ac:dyDescent="0.25">
      <c r="A109" s="8"/>
      <c r="B109" s="95"/>
      <c r="C109" s="95"/>
      <c r="D109" s="95"/>
      <c r="E109" s="95"/>
      <c r="F109" s="95"/>
      <c r="G109" s="95"/>
      <c r="H109" s="95"/>
      <c r="I109" s="95"/>
      <c r="J109" s="95"/>
      <c r="K109" s="95"/>
      <c r="L109" s="95"/>
      <c r="M109" s="95"/>
      <c r="N109" s="102"/>
      <c r="O109" s="102"/>
      <c r="P109" s="102"/>
      <c r="Q109" s="9"/>
    </row>
    <row r="110" spans="1:17" ht="13.8" x14ac:dyDescent="0.25">
      <c r="A110" s="14"/>
      <c r="B110" s="152">
        <f>MIN(N95:N100:N105)</f>
        <v>0</v>
      </c>
      <c r="C110" s="152"/>
      <c r="D110" s="152"/>
      <c r="E110" s="92" t="s">
        <v>104</v>
      </c>
      <c r="F110" s="153"/>
      <c r="G110" s="153"/>
      <c r="H110" s="153"/>
      <c r="I110" s="92"/>
      <c r="J110" s="13"/>
      <c r="K110" s="13"/>
      <c r="L110" s="132" t="s">
        <v>9</v>
      </c>
      <c r="M110" s="132"/>
      <c r="N110" s="149">
        <f>(B110-F110)</f>
        <v>0</v>
      </c>
      <c r="O110" s="149"/>
      <c r="P110" s="149"/>
      <c r="Q110" s="59"/>
    </row>
    <row r="111" spans="1:17" ht="13.8" x14ac:dyDescent="0.25">
      <c r="A111" s="20"/>
      <c r="B111" s="145" t="s">
        <v>105</v>
      </c>
      <c r="C111" s="145"/>
      <c r="D111" s="145"/>
      <c r="E111" s="29"/>
      <c r="F111" s="145" t="s">
        <v>106</v>
      </c>
      <c r="G111" s="145"/>
      <c r="H111" s="145"/>
      <c r="I111" s="29"/>
      <c r="J111" s="29"/>
      <c r="K111" s="29"/>
      <c r="L111" s="29"/>
      <c r="M111" s="29"/>
      <c r="N111" s="145" t="s">
        <v>102</v>
      </c>
      <c r="O111" s="145"/>
      <c r="P111" s="145"/>
      <c r="Q111" s="30"/>
    </row>
    <row r="112" spans="1:17" ht="9" customHeight="1" x14ac:dyDescent="0.25">
      <c r="A112" s="102"/>
      <c r="B112" s="94"/>
      <c r="C112" s="94"/>
      <c r="D112" s="94"/>
      <c r="E112" s="94"/>
      <c r="F112" s="94"/>
      <c r="G112" s="94"/>
      <c r="H112" s="94"/>
      <c r="I112" s="94"/>
      <c r="J112" s="94"/>
      <c r="K112" s="94"/>
      <c r="L112" s="94"/>
      <c r="M112" s="94"/>
      <c r="N112" s="102"/>
      <c r="O112" s="102"/>
      <c r="P112" s="102"/>
      <c r="Q112" s="102"/>
    </row>
    <row r="113" spans="1:17" ht="4.95" hidden="1" customHeight="1" x14ac:dyDescent="0.25">
      <c r="A113" s="102"/>
      <c r="B113" s="146"/>
      <c r="C113" s="146"/>
      <c r="D113" s="146"/>
      <c r="E113" s="146"/>
      <c r="F113" s="146"/>
      <c r="G113" s="146"/>
      <c r="H113" s="146"/>
      <c r="I113" s="146"/>
      <c r="J113" s="146"/>
      <c r="K113" s="146"/>
      <c r="L113" s="146"/>
      <c r="M113" s="146"/>
      <c r="N113" s="102"/>
      <c r="O113" s="102"/>
      <c r="P113" s="102"/>
      <c r="Q113" s="102"/>
    </row>
    <row r="114" spans="1:17" ht="4.95" customHeight="1" x14ac:dyDescent="0.25">
      <c r="A114" s="72"/>
      <c r="B114" s="31"/>
      <c r="C114" s="101"/>
      <c r="D114" s="101"/>
      <c r="E114" s="101"/>
      <c r="F114" s="101"/>
      <c r="G114" s="101"/>
      <c r="H114" s="101"/>
      <c r="I114" s="101"/>
      <c r="J114" s="101"/>
      <c r="K114" s="101"/>
      <c r="L114" s="101"/>
      <c r="M114" s="101"/>
      <c r="N114" s="31"/>
      <c r="O114" s="31"/>
      <c r="P114" s="31"/>
      <c r="Q114" s="25"/>
    </row>
    <row r="115" spans="1:17" ht="13.8" x14ac:dyDescent="0.25">
      <c r="A115" s="8" t="s">
        <v>107</v>
      </c>
      <c r="B115" s="147" t="s">
        <v>108</v>
      </c>
      <c r="C115" s="148"/>
      <c r="D115" s="148"/>
      <c r="E115" s="148"/>
      <c r="F115" s="148"/>
      <c r="G115" s="148"/>
      <c r="H115" s="148"/>
      <c r="I115" s="148"/>
      <c r="J115" s="148"/>
      <c r="K115" s="116"/>
      <c r="L115" s="132" t="s">
        <v>9</v>
      </c>
      <c r="M115" s="133"/>
      <c r="N115" s="149">
        <f>N40</f>
        <v>0</v>
      </c>
      <c r="O115" s="149"/>
      <c r="P115" s="149"/>
      <c r="Q115" s="9"/>
    </row>
    <row r="116" spans="1:17" ht="4.95" customHeight="1" x14ac:dyDescent="0.25">
      <c r="A116" s="60"/>
      <c r="B116" s="21"/>
      <c r="C116" s="21"/>
      <c r="D116" s="21"/>
      <c r="E116" s="21"/>
      <c r="F116" s="21"/>
      <c r="G116" s="21"/>
      <c r="H116" s="21"/>
      <c r="I116" s="21"/>
      <c r="J116" s="21"/>
      <c r="K116" s="21"/>
      <c r="L116" s="21"/>
      <c r="M116" s="21"/>
      <c r="N116" s="21"/>
      <c r="O116" s="21"/>
      <c r="P116" s="21"/>
      <c r="Q116" s="22"/>
    </row>
    <row r="117" spans="1:17" ht="8.4" customHeight="1" x14ac:dyDescent="0.25">
      <c r="A117" s="95"/>
      <c r="B117" s="102"/>
      <c r="C117" s="102"/>
      <c r="D117" s="102"/>
      <c r="E117" s="94"/>
      <c r="F117" s="94"/>
      <c r="G117" s="94"/>
      <c r="H117" s="94"/>
      <c r="I117" s="94"/>
      <c r="J117" s="94"/>
      <c r="K117" s="94"/>
      <c r="L117" s="94"/>
      <c r="M117" s="94"/>
      <c r="N117" s="32"/>
      <c r="O117" s="32"/>
      <c r="P117" s="32"/>
      <c r="Q117" s="102"/>
    </row>
    <row r="118" spans="1:17" ht="13.8" x14ac:dyDescent="0.25">
      <c r="A118" s="81" t="s">
        <v>57</v>
      </c>
      <c r="B118" s="140" t="s">
        <v>109</v>
      </c>
      <c r="C118" s="140"/>
      <c r="D118" s="140"/>
      <c r="E118" s="140"/>
      <c r="F118" s="140"/>
      <c r="G118" s="140"/>
      <c r="H118" s="140"/>
      <c r="I118" s="140"/>
      <c r="J118" s="140"/>
      <c r="K118" s="140"/>
      <c r="L118" s="140"/>
      <c r="M118" s="140"/>
      <c r="N118" s="141">
        <f>MIN(N110:N115)</f>
        <v>0</v>
      </c>
      <c r="O118" s="141"/>
      <c r="P118" s="142"/>
      <c r="Q118" s="61"/>
    </row>
    <row r="119" spans="1:17" ht="15" x14ac:dyDescent="0.25">
      <c r="A119" s="104" t="s">
        <v>110</v>
      </c>
      <c r="B119" s="163" t="s">
        <v>111</v>
      </c>
      <c r="C119" s="148"/>
      <c r="D119" s="164" t="s">
        <v>112</v>
      </c>
      <c r="E119" s="164"/>
      <c r="F119" s="127"/>
      <c r="G119" s="95"/>
      <c r="H119" s="95"/>
      <c r="I119" s="95"/>
      <c r="J119" s="95"/>
      <c r="K119" s="95"/>
      <c r="L119" s="95"/>
      <c r="M119" s="95"/>
      <c r="N119" s="5"/>
      <c r="O119" s="5"/>
      <c r="P119" s="5"/>
      <c r="Q119" s="17"/>
    </row>
    <row r="120" spans="1:17" ht="15" x14ac:dyDescent="0.25">
      <c r="A120" s="104"/>
      <c r="B120" s="100"/>
      <c r="C120" s="116"/>
      <c r="D120" s="165" t="s">
        <v>113</v>
      </c>
      <c r="E120" s="165"/>
      <c r="F120" s="165"/>
      <c r="G120" s="165"/>
      <c r="H120" s="165"/>
      <c r="I120" s="165"/>
      <c r="J120" s="127"/>
      <c r="K120" s="95"/>
      <c r="L120" s="95"/>
      <c r="M120" s="95"/>
      <c r="N120" s="5"/>
      <c r="O120" s="5"/>
      <c r="P120" s="5"/>
      <c r="Q120" s="17"/>
    </row>
    <row r="121" spans="1:17" ht="13.8" x14ac:dyDescent="0.25">
      <c r="A121" s="104"/>
      <c r="B121" s="130" t="s">
        <v>114</v>
      </c>
      <c r="C121" s="131"/>
      <c r="D121" s="131"/>
      <c r="E121" s="131"/>
      <c r="F121" s="131"/>
      <c r="G121" s="131"/>
      <c r="H121" s="131"/>
      <c r="I121" s="131"/>
      <c r="J121" s="131"/>
      <c r="K121" s="95"/>
      <c r="L121" s="95"/>
      <c r="M121" s="95"/>
      <c r="N121" s="143"/>
      <c r="O121" s="143"/>
      <c r="P121" s="144"/>
      <c r="Q121" s="17"/>
    </row>
    <row r="122" spans="1:17" ht="13.8" x14ac:dyDescent="0.25">
      <c r="A122" s="8"/>
      <c r="B122" s="130" t="s">
        <v>115</v>
      </c>
      <c r="C122" s="131"/>
      <c r="D122" s="131"/>
      <c r="E122" s="131"/>
      <c r="F122" s="131"/>
      <c r="G122" s="131"/>
      <c r="H122" s="131"/>
      <c r="I122" s="131"/>
      <c r="J122" s="131"/>
      <c r="K122" s="95"/>
      <c r="L122" s="132"/>
      <c r="M122" s="133"/>
      <c r="N122" s="134"/>
      <c r="O122" s="134"/>
      <c r="P122" s="135"/>
      <c r="Q122" s="17"/>
    </row>
    <row r="123" spans="1:17" ht="13.8" x14ac:dyDescent="0.25">
      <c r="A123" s="82" t="s">
        <v>116</v>
      </c>
      <c r="B123" s="136" t="s">
        <v>117</v>
      </c>
      <c r="C123" s="137"/>
      <c r="D123" s="137"/>
      <c r="E123" s="137"/>
      <c r="F123" s="137"/>
      <c r="G123" s="137"/>
      <c r="H123" s="137"/>
      <c r="I123" s="137"/>
      <c r="J123" s="137"/>
      <c r="K123" s="91"/>
      <c r="L123" s="91"/>
      <c r="M123" s="91"/>
      <c r="N123" s="138">
        <f>(N118-N121+N122)</f>
        <v>0</v>
      </c>
      <c r="O123" s="138"/>
      <c r="P123" s="138"/>
      <c r="Q123" s="17"/>
    </row>
    <row r="124" spans="1:17" ht="7.95" customHeight="1" x14ac:dyDescent="0.25">
      <c r="A124" s="28"/>
      <c r="B124" s="21"/>
      <c r="C124" s="21"/>
      <c r="D124" s="21"/>
      <c r="E124" s="58"/>
      <c r="F124" s="58"/>
      <c r="G124" s="58"/>
      <c r="H124" s="58"/>
      <c r="I124" s="58"/>
      <c r="J124" s="58"/>
      <c r="K124" s="58"/>
      <c r="L124" s="58"/>
      <c r="M124" s="58"/>
      <c r="N124" s="73"/>
      <c r="O124" s="73"/>
      <c r="P124" s="73"/>
      <c r="Q124" s="22"/>
    </row>
    <row r="125" spans="1:17" ht="10.95" customHeight="1" x14ac:dyDescent="0.25">
      <c r="A125" s="102"/>
      <c r="B125" s="102"/>
      <c r="C125" s="102"/>
      <c r="D125" s="102"/>
      <c r="E125" s="102"/>
      <c r="F125" s="102"/>
      <c r="G125" s="102"/>
      <c r="H125" s="102"/>
      <c r="I125" s="102"/>
      <c r="J125" s="102"/>
      <c r="K125" s="102"/>
      <c r="L125" s="102"/>
      <c r="M125" s="102"/>
      <c r="N125" s="102"/>
      <c r="O125" s="102"/>
      <c r="P125" s="102"/>
      <c r="Q125" s="102"/>
    </row>
    <row r="126" spans="1:17" ht="13.8" x14ac:dyDescent="0.25">
      <c r="A126" s="83" t="s">
        <v>118</v>
      </c>
      <c r="B126" s="139" t="s">
        <v>119</v>
      </c>
      <c r="C126" s="139"/>
      <c r="D126" s="139"/>
      <c r="E126" s="139"/>
      <c r="F126" s="139"/>
      <c r="G126" s="139"/>
      <c r="H126" s="139"/>
      <c r="I126" s="139"/>
      <c r="J126" s="139"/>
      <c r="K126" s="139"/>
      <c r="L126" s="139"/>
      <c r="M126" s="139"/>
      <c r="N126" s="139"/>
      <c r="O126" s="62"/>
      <c r="P126" s="62"/>
      <c r="Q126" s="25"/>
    </row>
    <row r="127" spans="1:17" x14ac:dyDescent="0.25">
      <c r="A127" s="63"/>
      <c r="B127" s="86" t="s">
        <v>120</v>
      </c>
      <c r="C127" s="86"/>
      <c r="D127" s="86"/>
      <c r="E127" s="86"/>
      <c r="F127" s="86"/>
      <c r="G127" s="87"/>
      <c r="H127" s="87"/>
      <c r="I127" s="87"/>
      <c r="J127" s="87"/>
      <c r="K127" s="87"/>
      <c r="L127" s="87"/>
      <c r="M127" s="87"/>
      <c r="N127" s="87"/>
      <c r="O127" s="88"/>
      <c r="P127" s="88"/>
      <c r="Q127" s="89"/>
    </row>
    <row r="128" spans="1:17" ht="13.8" x14ac:dyDescent="0.25">
      <c r="A128" s="63"/>
      <c r="B128" s="149">
        <f>MIN(N115,N118)</f>
        <v>0</v>
      </c>
      <c r="C128" s="149"/>
      <c r="D128" s="159"/>
      <c r="E128" s="92" t="s">
        <v>14</v>
      </c>
      <c r="F128" s="156">
        <f>SUM(N51)</f>
        <v>0</v>
      </c>
      <c r="G128" s="156"/>
      <c r="H128" s="156"/>
      <c r="I128" s="18" t="s">
        <v>8</v>
      </c>
      <c r="J128" s="12">
        <v>1000</v>
      </c>
      <c r="K128" s="13"/>
      <c r="L128" s="132" t="s">
        <v>9</v>
      </c>
      <c r="M128" s="160"/>
      <c r="N128" s="157" t="e">
        <f>SUM(B128/F128*J128)</f>
        <v>#DIV/0!</v>
      </c>
      <c r="O128" s="157"/>
      <c r="P128" s="157"/>
      <c r="Q128" s="9"/>
    </row>
    <row r="129" spans="1:17" ht="13.95" customHeight="1" x14ac:dyDescent="0.25">
      <c r="A129" s="63"/>
      <c r="B129" s="161" t="s">
        <v>121</v>
      </c>
      <c r="C129" s="161"/>
      <c r="D129" s="161"/>
      <c r="E129" s="27"/>
      <c r="F129" s="15" t="s">
        <v>122</v>
      </c>
      <c r="G129" s="15"/>
      <c r="H129" s="15"/>
      <c r="I129" s="90"/>
      <c r="J129" s="13"/>
      <c r="K129" s="13"/>
      <c r="L129" s="92"/>
      <c r="M129" s="98"/>
      <c r="N129" s="162" t="s">
        <v>123</v>
      </c>
      <c r="O129" s="162"/>
      <c r="P129" s="162"/>
      <c r="Q129" s="9"/>
    </row>
    <row r="130" spans="1:17" ht="7.5" hidden="1" customHeight="1" x14ac:dyDescent="0.25">
      <c r="A130" s="64"/>
      <c r="B130" s="93"/>
      <c r="C130" s="93"/>
      <c r="D130" s="93"/>
      <c r="E130" s="105"/>
      <c r="F130" s="93"/>
      <c r="G130" s="93"/>
      <c r="H130" s="93"/>
      <c r="I130" s="65"/>
      <c r="J130" s="12"/>
      <c r="K130" s="12"/>
      <c r="L130" s="105"/>
      <c r="M130" s="66"/>
      <c r="N130" s="97"/>
      <c r="O130" s="97"/>
      <c r="P130" s="97"/>
      <c r="Q130" s="22"/>
    </row>
    <row r="131" spans="1:17" ht="9.6" customHeight="1" x14ac:dyDescent="0.25">
      <c r="A131" s="6"/>
      <c r="B131" s="6"/>
      <c r="C131" s="6"/>
      <c r="D131" s="6"/>
      <c r="E131" s="6"/>
      <c r="F131" s="6"/>
      <c r="G131" s="6"/>
      <c r="H131" s="6"/>
      <c r="I131" s="6"/>
      <c r="J131" s="6"/>
      <c r="K131" s="6"/>
      <c r="L131" s="6"/>
      <c r="M131" s="6"/>
      <c r="N131" s="6"/>
      <c r="O131" s="6"/>
      <c r="P131" s="6"/>
      <c r="Q131" s="102"/>
    </row>
    <row r="132" spans="1:17" ht="13.8" x14ac:dyDescent="0.25">
      <c r="A132" s="120" t="s">
        <v>124</v>
      </c>
      <c r="B132" s="154" t="s">
        <v>125</v>
      </c>
      <c r="C132" s="151"/>
      <c r="D132" s="151"/>
      <c r="E132" s="151"/>
      <c r="F132" s="151"/>
      <c r="G132" s="151"/>
      <c r="H132" s="151"/>
      <c r="I132" s="151"/>
      <c r="J132" s="151"/>
      <c r="K132" s="151"/>
      <c r="L132" s="151"/>
      <c r="M132" s="151"/>
      <c r="N132" s="151"/>
      <c r="O132" s="151"/>
      <c r="P132" s="151"/>
      <c r="Q132" s="155"/>
    </row>
    <row r="133" spans="1:17" ht="15" x14ac:dyDescent="0.25">
      <c r="A133" s="67"/>
      <c r="B133" s="102" t="s">
        <v>126</v>
      </c>
      <c r="C133" s="95"/>
      <c r="D133" s="95"/>
      <c r="E133" s="95"/>
      <c r="F133" s="95"/>
      <c r="G133" s="95"/>
      <c r="H133" s="95"/>
      <c r="I133" s="95"/>
      <c r="J133" s="95"/>
      <c r="K133" s="95"/>
      <c r="L133" s="95"/>
      <c r="M133" s="95"/>
      <c r="N133" s="95"/>
      <c r="O133" s="102"/>
      <c r="P133" s="102"/>
      <c r="Q133" s="9"/>
    </row>
    <row r="134" spans="1:17" ht="15" x14ac:dyDescent="0.25">
      <c r="A134" s="67"/>
      <c r="B134" s="149">
        <f>IF(AND(J120="No",F119&gt;2023),MIN(N100,N123),MIN(N115,N123,N100))</f>
        <v>0</v>
      </c>
      <c r="C134" s="149"/>
      <c r="D134" s="149"/>
      <c r="E134" s="92" t="s">
        <v>14</v>
      </c>
      <c r="F134" s="156">
        <f>SUM(N51)</f>
        <v>0</v>
      </c>
      <c r="G134" s="156"/>
      <c r="H134" s="156"/>
      <c r="I134" s="18" t="s">
        <v>8</v>
      </c>
      <c r="J134" s="12">
        <v>1000</v>
      </c>
      <c r="K134" s="13"/>
      <c r="L134" s="92" t="s">
        <v>9</v>
      </c>
      <c r="M134" s="98"/>
      <c r="N134" s="157" t="e">
        <f>SUM(B134/F134*J134)</f>
        <v>#DIV/0!</v>
      </c>
      <c r="O134" s="157"/>
      <c r="P134" s="157"/>
      <c r="Q134" s="68"/>
    </row>
    <row r="135" spans="1:17" ht="14.7" customHeight="1" x14ac:dyDescent="0.25">
      <c r="A135" s="121"/>
      <c r="B135" s="145" t="s">
        <v>127</v>
      </c>
      <c r="C135" s="145"/>
      <c r="D135" s="145"/>
      <c r="E135" s="105"/>
      <c r="F135" s="145" t="s">
        <v>128</v>
      </c>
      <c r="G135" s="145"/>
      <c r="H135" s="145"/>
      <c r="I135" s="65"/>
      <c r="J135" s="12"/>
      <c r="K135" s="12"/>
      <c r="L135" s="105"/>
      <c r="M135" s="66"/>
      <c r="N135" s="158" t="s">
        <v>129</v>
      </c>
      <c r="O135" s="158"/>
      <c r="P135" s="158"/>
      <c r="Q135" s="69"/>
    </row>
    <row r="136" spans="1:17" ht="17.399999999999999" customHeight="1" x14ac:dyDescent="0.25">
      <c r="A136" s="120" t="s">
        <v>130</v>
      </c>
      <c r="B136" s="250" t="s">
        <v>131</v>
      </c>
      <c r="C136" s="250"/>
      <c r="D136" s="250"/>
      <c r="E136" s="250"/>
      <c r="F136" s="250"/>
      <c r="G136" s="250"/>
      <c r="H136" s="250"/>
      <c r="I136" s="250"/>
      <c r="J136" s="250"/>
      <c r="K136" s="250"/>
      <c r="L136" s="250"/>
      <c r="M136" s="250"/>
      <c r="N136" s="250"/>
      <c r="O136" s="250"/>
      <c r="P136" s="250"/>
      <c r="Q136" s="25"/>
    </row>
    <row r="137" spans="1:17" ht="17.399999999999999" customHeight="1" x14ac:dyDescent="0.25">
      <c r="A137" s="122" t="s">
        <v>132</v>
      </c>
      <c r="B137" s="246"/>
      <c r="C137" s="246"/>
      <c r="D137" s="246"/>
      <c r="E137" s="246"/>
      <c r="F137" s="78" t="s">
        <v>133</v>
      </c>
      <c r="G137" s="76"/>
      <c r="H137" s="249"/>
      <c r="I137" s="249"/>
      <c r="J137" s="249"/>
      <c r="K137" s="249"/>
      <c r="L137" s="249"/>
      <c r="M137" s="113"/>
      <c r="N137" s="123"/>
      <c r="O137" s="123"/>
      <c r="P137" s="123"/>
      <c r="Q137" s="124"/>
    </row>
    <row r="138" spans="1:17" x14ac:dyDescent="0.25">
      <c r="A138" s="122"/>
      <c r="B138" s="247" t="s">
        <v>134</v>
      </c>
      <c r="C138" s="247"/>
      <c r="D138" s="247"/>
      <c r="E138" s="247"/>
      <c r="F138" s="99"/>
      <c r="G138" s="99"/>
      <c r="H138" s="113" t="s">
        <v>135</v>
      </c>
      <c r="I138" s="15"/>
      <c r="J138" s="77"/>
      <c r="K138" s="77"/>
      <c r="L138" s="113"/>
      <c r="M138" s="113"/>
      <c r="N138" s="252"/>
      <c r="O138" s="252"/>
      <c r="P138" s="252"/>
      <c r="Q138" s="124"/>
    </row>
    <row r="139" spans="1:17" ht="5.4" customHeight="1" x14ac:dyDescent="0.25">
      <c r="A139" s="122"/>
      <c r="B139" s="251"/>
      <c r="C139" s="252"/>
      <c r="D139" s="252"/>
      <c r="E139" s="252"/>
      <c r="F139" s="113"/>
      <c r="G139" s="113"/>
      <c r="H139" s="253"/>
      <c r="I139" s="253"/>
      <c r="J139" s="253"/>
      <c r="K139" s="253"/>
      <c r="L139" s="253"/>
      <c r="M139" s="113"/>
      <c r="N139" s="113"/>
      <c r="O139" s="113"/>
      <c r="P139" s="113"/>
      <c r="Q139" s="124"/>
    </row>
    <row r="140" spans="1:17" ht="13.8" x14ac:dyDescent="0.25">
      <c r="A140" s="122" t="s">
        <v>136</v>
      </c>
      <c r="B140" s="198">
        <f>(B134+B137-H137)</f>
        <v>0</v>
      </c>
      <c r="C140" s="199"/>
      <c r="D140" s="199"/>
      <c r="E140" s="92" t="s">
        <v>14</v>
      </c>
      <c r="F140" s="245">
        <f>SUM(N51)</f>
        <v>0</v>
      </c>
      <c r="G140" s="245"/>
      <c r="H140" s="245"/>
      <c r="I140" s="18" t="s">
        <v>8</v>
      </c>
      <c r="J140" s="12">
        <v>1000</v>
      </c>
      <c r="K140" s="113"/>
      <c r="L140" s="92" t="s">
        <v>9</v>
      </c>
      <c r="M140" s="113"/>
      <c r="N140" s="211" t="e">
        <f>SUM(B140/F140*J140)</f>
        <v>#DIV/0!</v>
      </c>
      <c r="O140" s="211"/>
      <c r="P140" s="211"/>
      <c r="Q140" s="124"/>
    </row>
    <row r="141" spans="1:17" x14ac:dyDescent="0.25">
      <c r="A141" s="125"/>
      <c r="B141" s="248" t="s">
        <v>137</v>
      </c>
      <c r="C141" s="248"/>
      <c r="D141" s="248"/>
      <c r="E141" s="119"/>
      <c r="F141" s="145" t="s">
        <v>128</v>
      </c>
      <c r="G141" s="145"/>
      <c r="H141" s="145"/>
      <c r="I141" s="119"/>
      <c r="J141" s="119"/>
      <c r="K141" s="119"/>
      <c r="L141" s="119"/>
      <c r="M141" s="119"/>
      <c r="N141" s="248" t="s">
        <v>138</v>
      </c>
      <c r="O141" s="248"/>
      <c r="P141" s="248"/>
      <c r="Q141" s="126"/>
    </row>
    <row r="142" spans="1:17" x14ac:dyDescent="0.25">
      <c r="A142" s="128" t="s">
        <v>141</v>
      </c>
      <c r="B142" s="128"/>
      <c r="C142" s="128"/>
      <c r="D142" s="128"/>
      <c r="E142" s="128"/>
      <c r="F142" s="113"/>
      <c r="G142" s="113"/>
      <c r="H142" s="113"/>
      <c r="I142" s="113"/>
      <c r="J142" s="113"/>
      <c r="K142" s="113"/>
      <c r="L142" s="113"/>
      <c r="M142" s="113"/>
      <c r="N142" s="113"/>
      <c r="O142" s="113"/>
      <c r="P142" s="113" t="s">
        <v>139</v>
      </c>
      <c r="Q142" s="113"/>
    </row>
    <row r="143" spans="1:17" x14ac:dyDescent="0.25">
      <c r="A143" s="113"/>
      <c r="B143" s="113"/>
      <c r="C143" s="113"/>
      <c r="D143" s="113"/>
      <c r="E143" s="113"/>
      <c r="F143" s="113"/>
      <c r="G143" s="113"/>
      <c r="H143" s="113"/>
      <c r="I143" s="113"/>
      <c r="J143" s="113"/>
      <c r="K143" s="113"/>
      <c r="L143" s="113"/>
      <c r="M143" s="113"/>
      <c r="N143" s="113"/>
      <c r="O143" s="113"/>
      <c r="P143" s="113"/>
      <c r="Q143" s="113"/>
    </row>
  </sheetData>
  <sheetProtection algorithmName="SHA-512" hashValue="bFpNV5d22hZVobHv2U9v5uM+E8XtJEatXx7yhdUuDqhVvn6Q1dcbuJYricuta+EA1QCM7tgINPuSI1Jvj44hOA==" saltValue="c6o2yXnQ53gWj1cAD3Xx3Q==" spinCount="100000" sheet="1" selectLockedCells="1"/>
  <mergeCells count="232">
    <mergeCell ref="A65:C65"/>
    <mergeCell ref="F141:H141"/>
    <mergeCell ref="F140:H140"/>
    <mergeCell ref="N140:P140"/>
    <mergeCell ref="B140:D140"/>
    <mergeCell ref="B137:E137"/>
    <mergeCell ref="B138:E138"/>
    <mergeCell ref="N141:P141"/>
    <mergeCell ref="B141:D141"/>
    <mergeCell ref="H137:L137"/>
    <mergeCell ref="B136:P136"/>
    <mergeCell ref="B139:E139"/>
    <mergeCell ref="H139:L139"/>
    <mergeCell ref="N138:P138"/>
    <mergeCell ref="A69:C69"/>
    <mergeCell ref="D69:H69"/>
    <mergeCell ref="A72:Q72"/>
    <mergeCell ref="N75:P75"/>
    <mergeCell ref="A66:Q66"/>
    <mergeCell ref="A67:C67"/>
    <mergeCell ref="D67:H67"/>
    <mergeCell ref="K67:M67"/>
    <mergeCell ref="O67:P67"/>
    <mergeCell ref="A68:Q68"/>
    <mergeCell ref="A1:Q1"/>
    <mergeCell ref="A2:Q2"/>
    <mergeCell ref="A3:C3"/>
    <mergeCell ref="D3:H3"/>
    <mergeCell ref="K3:M3"/>
    <mergeCell ref="O3:P3"/>
    <mergeCell ref="A71:K71"/>
    <mergeCell ref="L71:N71"/>
    <mergeCell ref="B9:Q9"/>
    <mergeCell ref="B10:D10"/>
    <mergeCell ref="F10:H10"/>
    <mergeCell ref="L10:M10"/>
    <mergeCell ref="N10:P10"/>
    <mergeCell ref="B11:D11"/>
    <mergeCell ref="F11:H11"/>
    <mergeCell ref="B5:Q5"/>
    <mergeCell ref="E7:F7"/>
    <mergeCell ref="H7:J7"/>
    <mergeCell ref="L7:M7"/>
    <mergeCell ref="N7:P7"/>
    <mergeCell ref="E8:F8"/>
    <mergeCell ref="H8:J8"/>
    <mergeCell ref="B19:D19"/>
    <mergeCell ref="F19:H19"/>
    <mergeCell ref="B12:P12"/>
    <mergeCell ref="F14:H14"/>
    <mergeCell ref="F13:H13"/>
    <mergeCell ref="L13:M13"/>
    <mergeCell ref="N13:P13"/>
    <mergeCell ref="B13:D13"/>
    <mergeCell ref="B21:I21"/>
    <mergeCell ref="L21:M21"/>
    <mergeCell ref="N21:P21"/>
    <mergeCell ref="L19:M19"/>
    <mergeCell ref="N19:P19"/>
    <mergeCell ref="B20:D20"/>
    <mergeCell ref="F20:H20"/>
    <mergeCell ref="B15:Q15"/>
    <mergeCell ref="B17:D17"/>
    <mergeCell ref="F17:H17"/>
    <mergeCell ref="J17:M17"/>
    <mergeCell ref="N17:P17"/>
    <mergeCell ref="B18:D18"/>
    <mergeCell ref="F18:H18"/>
    <mergeCell ref="J18:L18"/>
    <mergeCell ref="A24:Q24"/>
    <mergeCell ref="B26:Q26"/>
    <mergeCell ref="B28:D28"/>
    <mergeCell ref="F28:H28"/>
    <mergeCell ref="L28:M28"/>
    <mergeCell ref="N28:P28"/>
    <mergeCell ref="B32:D32"/>
    <mergeCell ref="F32:H32"/>
    <mergeCell ref="B33:J33"/>
    <mergeCell ref="L33:M33"/>
    <mergeCell ref="N33:P33"/>
    <mergeCell ref="B36:P36"/>
    <mergeCell ref="B29:D29"/>
    <mergeCell ref="N29:P29"/>
    <mergeCell ref="B30:Q30"/>
    <mergeCell ref="B31:D31"/>
    <mergeCell ref="F31:H31"/>
    <mergeCell ref="L31:M31"/>
    <mergeCell ref="N31:P31"/>
    <mergeCell ref="B38:C38"/>
    <mergeCell ref="E38:F38"/>
    <mergeCell ref="H38:I38"/>
    <mergeCell ref="K38:L38"/>
    <mergeCell ref="N38:P38"/>
    <mergeCell ref="B39:C39"/>
    <mergeCell ref="E39:F39"/>
    <mergeCell ref="H39:I39"/>
    <mergeCell ref="J39:M39"/>
    <mergeCell ref="N39:P39"/>
    <mergeCell ref="B43:M43"/>
    <mergeCell ref="B44:J44"/>
    <mergeCell ref="L44:M44"/>
    <mergeCell ref="N44:P44"/>
    <mergeCell ref="B49:M49"/>
    <mergeCell ref="B50:L50"/>
    <mergeCell ref="B40:D40"/>
    <mergeCell ref="F40:H40"/>
    <mergeCell ref="L40:M40"/>
    <mergeCell ref="N40:P40"/>
    <mergeCell ref="B41:D41"/>
    <mergeCell ref="F41:H41"/>
    <mergeCell ref="N41:P41"/>
    <mergeCell ref="N46:P46"/>
    <mergeCell ref="L46:M46"/>
    <mergeCell ref="B46:K47"/>
    <mergeCell ref="B54:J54"/>
    <mergeCell ref="N54:P54"/>
    <mergeCell ref="B55:J55"/>
    <mergeCell ref="K55:L55"/>
    <mergeCell ref="N55:P55"/>
    <mergeCell ref="B51:L51"/>
    <mergeCell ref="N51:P51"/>
    <mergeCell ref="B52:L52"/>
    <mergeCell ref="B53:L53"/>
    <mergeCell ref="N53:P53"/>
    <mergeCell ref="B63:D63"/>
    <mergeCell ref="F63:H63"/>
    <mergeCell ref="L63:M63"/>
    <mergeCell ref="N63:P63"/>
    <mergeCell ref="B64:D64"/>
    <mergeCell ref="F64:H64"/>
    <mergeCell ref="B59:D59"/>
    <mergeCell ref="F59:H59"/>
    <mergeCell ref="L59:M59"/>
    <mergeCell ref="N59:P59"/>
    <mergeCell ref="B60:D60"/>
    <mergeCell ref="F60:H60"/>
    <mergeCell ref="E80:F80"/>
    <mergeCell ref="H80:K80"/>
    <mergeCell ref="E81:F81"/>
    <mergeCell ref="H81:K81"/>
    <mergeCell ref="L81:M81"/>
    <mergeCell ref="N81:P81"/>
    <mergeCell ref="A73:K73"/>
    <mergeCell ref="A75:E75"/>
    <mergeCell ref="B78:Q78"/>
    <mergeCell ref="E79:F79"/>
    <mergeCell ref="H79:K79"/>
    <mergeCell ref="L79:M79"/>
    <mergeCell ref="N79:P79"/>
    <mergeCell ref="L73:O73"/>
    <mergeCell ref="F75:H75"/>
    <mergeCell ref="J75:M75"/>
    <mergeCell ref="B86:J86"/>
    <mergeCell ref="L86:M86"/>
    <mergeCell ref="N86:P86"/>
    <mergeCell ref="B88:I88"/>
    <mergeCell ref="L88:M88"/>
    <mergeCell ref="N88:P88"/>
    <mergeCell ref="E82:F82"/>
    <mergeCell ref="H82:K82"/>
    <mergeCell ref="B84:J84"/>
    <mergeCell ref="L84:M84"/>
    <mergeCell ref="N84:P84"/>
    <mergeCell ref="B83:K83"/>
    <mergeCell ref="L83:M83"/>
    <mergeCell ref="N83:P83"/>
    <mergeCell ref="L90:M90"/>
    <mergeCell ref="N90:P90"/>
    <mergeCell ref="B93:P93"/>
    <mergeCell ref="B95:D95"/>
    <mergeCell ref="F95:H95"/>
    <mergeCell ref="L95:M95"/>
    <mergeCell ref="N95:P95"/>
    <mergeCell ref="B90:H90"/>
    <mergeCell ref="I90:K90"/>
    <mergeCell ref="B96:D96"/>
    <mergeCell ref="F96:H96"/>
    <mergeCell ref="N96:P96"/>
    <mergeCell ref="B98:M98"/>
    <mergeCell ref="B99:L99"/>
    <mergeCell ref="B100:J100"/>
    <mergeCell ref="L100:M100"/>
    <mergeCell ref="N100:P100"/>
    <mergeCell ref="N105:P105"/>
    <mergeCell ref="L110:M110"/>
    <mergeCell ref="N110:P110"/>
    <mergeCell ref="B119:C119"/>
    <mergeCell ref="D119:E119"/>
    <mergeCell ref="D120:I120"/>
    <mergeCell ref="B101:M101"/>
    <mergeCell ref="B102:M102"/>
    <mergeCell ref="B103:M103"/>
    <mergeCell ref="B105:D105"/>
    <mergeCell ref="F105:H105"/>
    <mergeCell ref="L105:M105"/>
    <mergeCell ref="B132:Q132"/>
    <mergeCell ref="B134:D134"/>
    <mergeCell ref="F134:H134"/>
    <mergeCell ref="N134:P134"/>
    <mergeCell ref="B135:D135"/>
    <mergeCell ref="F135:H135"/>
    <mergeCell ref="N135:P135"/>
    <mergeCell ref="B128:D128"/>
    <mergeCell ref="F128:H128"/>
    <mergeCell ref="L128:M128"/>
    <mergeCell ref="N128:P128"/>
    <mergeCell ref="B129:D129"/>
    <mergeCell ref="N129:P129"/>
    <mergeCell ref="A4:P4"/>
    <mergeCell ref="B122:J122"/>
    <mergeCell ref="L122:M122"/>
    <mergeCell ref="N122:P122"/>
    <mergeCell ref="B123:J123"/>
    <mergeCell ref="N123:P123"/>
    <mergeCell ref="B126:N126"/>
    <mergeCell ref="B118:M118"/>
    <mergeCell ref="N118:P118"/>
    <mergeCell ref="B121:J121"/>
    <mergeCell ref="N121:P121"/>
    <mergeCell ref="B111:D111"/>
    <mergeCell ref="F111:H111"/>
    <mergeCell ref="N111:P111"/>
    <mergeCell ref="B113:M113"/>
    <mergeCell ref="B115:J115"/>
    <mergeCell ref="L115:M115"/>
    <mergeCell ref="N115:P115"/>
    <mergeCell ref="B106:D106"/>
    <mergeCell ref="F106:H106"/>
    <mergeCell ref="N106:P106"/>
    <mergeCell ref="B108:N108"/>
    <mergeCell ref="B110:D110"/>
    <mergeCell ref="F110:H110"/>
  </mergeCells>
  <dataValidations disablePrompts="1" count="2">
    <dataValidation type="custom" showInputMessage="1" showErrorMessage="1" errorTitle="Required" error="You must complete cell J120 (did the taxing district cause the error?)" sqref="N122:P122" xr:uid="{1187592D-7165-49E6-B30F-6A80FF7637DA}">
      <formula1>NOT(ISBLANK(J120))</formula1>
    </dataValidation>
    <dataValidation type="custom" showInputMessage="1" showErrorMessage="1" errorTitle="Required" error="You must enter the year of the error in cell F119" sqref="J120" xr:uid="{96440AB7-4748-45C7-A481-47F684B5915F}">
      <formula1>NOT(ISBLANK(F119))</formula1>
    </dataValidation>
  </dataValidations>
  <pageMargins left="0.35" right="0.35" top="0.35" bottom="0.35" header="0.5" footer="0.4"/>
  <pageSetup scale="85" fitToWidth="2" fitToHeight="2" orientation="portrait" r:id="rId1"/>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236220</xdr:colOff>
                    <xdr:row>68</xdr:row>
                    <xdr:rowOff>0</xdr:rowOff>
                  </from>
                  <to>
                    <xdr:col>4</xdr:col>
                    <xdr:colOff>106680</xdr:colOff>
                    <xdr:row>70</xdr:row>
                    <xdr:rowOff>7620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190500</xdr:colOff>
                    <xdr:row>68</xdr:row>
                    <xdr:rowOff>0</xdr:rowOff>
                  </from>
                  <to>
                    <xdr:col>5</xdr:col>
                    <xdr:colOff>441960</xdr:colOff>
                    <xdr:row>70</xdr:row>
                    <xdr:rowOff>15240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11</xdr:col>
                    <xdr:colOff>60960</xdr:colOff>
                    <xdr:row>69</xdr:row>
                    <xdr:rowOff>60960</xdr:rowOff>
                  </from>
                  <to>
                    <xdr:col>13</xdr:col>
                    <xdr:colOff>228600</xdr:colOff>
                    <xdr:row>70</xdr:row>
                    <xdr:rowOff>213360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13</xdr:col>
                    <xdr:colOff>60960</xdr:colOff>
                    <xdr:row>69</xdr:row>
                    <xdr:rowOff>60960</xdr:rowOff>
                  </from>
                  <to>
                    <xdr:col>14</xdr:col>
                    <xdr:colOff>220980</xdr:colOff>
                    <xdr:row>70</xdr:row>
                    <xdr:rowOff>213360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14</xdr:col>
                    <xdr:colOff>76200</xdr:colOff>
                    <xdr:row>72</xdr:row>
                    <xdr:rowOff>0</xdr:rowOff>
                  </from>
                  <to>
                    <xdr:col>14</xdr:col>
                    <xdr:colOff>312420</xdr:colOff>
                    <xdr:row>73</xdr:row>
                    <xdr:rowOff>15240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13</xdr:col>
                    <xdr:colOff>68580</xdr:colOff>
                    <xdr:row>72</xdr:row>
                    <xdr:rowOff>7620</xdr:rowOff>
                  </from>
                  <to>
                    <xdr:col>13</xdr:col>
                    <xdr:colOff>304800</xdr:colOff>
                    <xdr:row>73</xdr:row>
                    <xdr:rowOff>15240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11</xdr:col>
                    <xdr:colOff>38100</xdr:colOff>
                    <xdr:row>72</xdr:row>
                    <xdr:rowOff>7620</xdr:rowOff>
                  </from>
                  <to>
                    <xdr:col>12</xdr:col>
                    <xdr:colOff>0</xdr:colOff>
                    <xdr:row>73</xdr:row>
                    <xdr:rowOff>15240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3</xdr:col>
                    <xdr:colOff>236220</xdr:colOff>
                    <xdr:row>68</xdr:row>
                    <xdr:rowOff>0</xdr:rowOff>
                  </from>
                  <to>
                    <xdr:col>4</xdr:col>
                    <xdr:colOff>106680</xdr:colOff>
                    <xdr:row>70</xdr:row>
                    <xdr:rowOff>7620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5</xdr:col>
                    <xdr:colOff>190500</xdr:colOff>
                    <xdr:row>68</xdr:row>
                    <xdr:rowOff>0</xdr:rowOff>
                  </from>
                  <to>
                    <xdr:col>5</xdr:col>
                    <xdr:colOff>441960</xdr:colOff>
                    <xdr:row>70</xdr:row>
                    <xdr:rowOff>15240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11</xdr:col>
                    <xdr:colOff>60960</xdr:colOff>
                    <xdr:row>69</xdr:row>
                    <xdr:rowOff>60960</xdr:rowOff>
                  </from>
                  <to>
                    <xdr:col>13</xdr:col>
                    <xdr:colOff>236220</xdr:colOff>
                    <xdr:row>70</xdr:row>
                    <xdr:rowOff>213360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13</xdr:col>
                    <xdr:colOff>60960</xdr:colOff>
                    <xdr:row>69</xdr:row>
                    <xdr:rowOff>60960</xdr:rowOff>
                  </from>
                  <to>
                    <xdr:col>14</xdr:col>
                    <xdr:colOff>213360</xdr:colOff>
                    <xdr:row>70</xdr:row>
                    <xdr:rowOff>213360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14</xdr:col>
                    <xdr:colOff>76200</xdr:colOff>
                    <xdr:row>72</xdr:row>
                    <xdr:rowOff>0</xdr:rowOff>
                  </from>
                  <to>
                    <xdr:col>14</xdr:col>
                    <xdr:colOff>312420</xdr:colOff>
                    <xdr:row>74</xdr:row>
                    <xdr:rowOff>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13</xdr:col>
                    <xdr:colOff>68580</xdr:colOff>
                    <xdr:row>72</xdr:row>
                    <xdr:rowOff>7620</xdr:rowOff>
                  </from>
                  <to>
                    <xdr:col>13</xdr:col>
                    <xdr:colOff>304800</xdr:colOff>
                    <xdr:row>74</xdr:row>
                    <xdr:rowOff>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11</xdr:col>
                    <xdr:colOff>38100</xdr:colOff>
                    <xdr:row>72</xdr:row>
                    <xdr:rowOff>7620</xdr:rowOff>
                  </from>
                  <to>
                    <xdr:col>12</xdr:col>
                    <xdr:colOff>7620</xdr:colOff>
                    <xdr:row>74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5650C5F71CC47A98CBCAE220D4208" ma:contentTypeVersion="16" ma:contentTypeDescription="Create a new document." ma:contentTypeScope="" ma:versionID="54b4b17cddcc5fe03f598e4228b598d6">
  <xsd:schema xmlns:xsd="http://www.w3.org/2001/XMLSchema" xmlns:xs="http://www.w3.org/2001/XMLSchema" xmlns:p="http://schemas.microsoft.com/office/2006/metadata/properties" xmlns:ns1="http://schemas.microsoft.com/sharepoint/v3" xmlns:ns2="b7328bbd-7885-4e76-bcc2-86683a6ac64f" xmlns:ns3="359467a1-4442-4ecb-9a19-a08c079e5d37" targetNamespace="http://schemas.microsoft.com/office/2006/metadata/properties" ma:root="true" ma:fieldsID="80973d317de79bb8e83849a9acfc17aa" ns1:_="" ns2:_="" ns3:_="">
    <xsd:import namespace="http://schemas.microsoft.com/sharepoint/v3"/>
    <xsd:import namespace="b7328bbd-7885-4e76-bcc2-86683a6ac64f"/>
    <xsd:import namespace="359467a1-4442-4ecb-9a19-a08c079e5d37"/>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328bbd-7885-4e76-bcc2-86683a6ac64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9467a1-4442-4ecb-9a19-a08c079e5d37"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328bbd-7885-4e76-bcc2-86683a6ac6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710975-C738-4938-A6D9-D055D8233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328bbd-7885-4e76-bcc2-86683a6ac64f"/>
    <ds:schemaRef ds:uri="359467a1-4442-4ecb-9a19-a08c079e5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21EFEF-C70D-4E4A-A1D9-94550859D497}">
  <ds:schemaRefs>
    <ds:schemaRef ds:uri="http://schemas.microsoft.com/sharepoint/v3/contenttype/forms"/>
  </ds:schemaRefs>
</ds:datastoreItem>
</file>

<file path=customXml/itemProps3.xml><?xml version="1.0" encoding="utf-8"?>
<ds:datastoreItem xmlns:ds="http://schemas.openxmlformats.org/officeDocument/2006/customXml" ds:itemID="{A76616C4-BF80-4255-8829-02DAC1E0C4BA}">
  <ds:schemaRefs>
    <ds:schemaRef ds:uri="http://schemas.microsoft.com/office/2006/metadata/properties"/>
    <ds:schemaRef ds:uri="http://purl.org/dc/elements/1.1/"/>
    <ds:schemaRef ds:uri="359467a1-4442-4ecb-9a19-a08c079e5d37"/>
    <ds:schemaRef ds:uri="http://purl.org/dc/dcmitype/"/>
    <ds:schemaRef ds:uri="http://www.w3.org/XML/1998/namespace"/>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b7328bbd-7885-4e76-bcc2-86683a6ac64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64 0007</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Revenue</dc:creator>
  <cp:keywords/>
  <dc:description/>
  <cp:lastModifiedBy>Wall, Misty (DOR)</cp:lastModifiedBy>
  <cp:revision/>
  <cp:lastPrinted>2024-12-03T23:16:08Z</cp:lastPrinted>
  <dcterms:created xsi:type="dcterms:W3CDTF">2002-12-18T19:03:54Z</dcterms:created>
  <dcterms:modified xsi:type="dcterms:W3CDTF">2024-12-04T21:06:39Z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0x010100BDD5650C5F71CC47A98CBCAE220D4208</vt:lpwstr>
  </property>
  <property fmtid="{D5CDD505-2E9C-101B-9397-08002B2CF9AE}" pid="3" name="pfc3fe8bce534044bacce8d1af50f428">
    <vt:lpwstr/>
  </property>
  <property fmtid="{D5CDD505-2E9C-101B-9397-08002B2CF9AE}" pid="4" name="kdc761e316ec48ffa635c780b19981b5">
    <vt:lpwstr/>
  </property>
  <property fmtid="{D5CDD505-2E9C-101B-9397-08002B2CF9AE}" pid="5" name="j6330e34b67c425bb11ea24c44febe90">
    <vt:lpwstr/>
  </property>
  <property fmtid="{D5CDD505-2E9C-101B-9397-08002B2CF9AE}" pid="6" name="dorDocumentType">
    <vt:lpwstr/>
  </property>
  <property fmtid="{D5CDD505-2E9C-101B-9397-08002B2CF9AE}" pid="7" name="MediaServiceImageTags">
    <vt:lpwstr/>
  </property>
  <property fmtid="{D5CDD505-2E9C-101B-9397-08002B2CF9AE}" pid="8" name="d3b549b5739f495993677263bfa7dcdf">
    <vt:lpwstr/>
  </property>
  <property fmtid="{D5CDD505-2E9C-101B-9397-08002B2CF9AE}" pid="9" name="dorDivisions">
    <vt:lpwstr/>
  </property>
  <property fmtid="{D5CDD505-2E9C-101B-9397-08002B2CF9AE}" pid="10" name="dorRecordSeries">
    <vt:lpwstr/>
  </property>
  <property fmtid="{D5CDD505-2E9C-101B-9397-08002B2CF9AE}" pid="11" name="dorTags">
    <vt:lpwstr/>
  </property>
  <property fmtid="{D5CDD505-2E9C-101B-9397-08002B2CF9AE}" pid="12" name="dorGroups">
    <vt:lpwstr/>
  </property>
  <property fmtid="{D5CDD505-2E9C-101B-9397-08002B2CF9AE}" pid="13" name="dorFunctions">
    <vt:lpwstr/>
  </property>
  <property fmtid="{D5CDD505-2E9C-101B-9397-08002B2CF9AE}" pid="14" name="dorCitationReference">
    <vt:lpwstr/>
  </property>
  <property fmtid="{D5CDD505-2E9C-101B-9397-08002B2CF9AE}" pid="15" name="ab15b19d7a064f5db32120557ec0b679">
    <vt:lpwstr/>
  </property>
  <property fmtid="{D5CDD505-2E9C-101B-9397-08002B2CF9AE}" pid="16" name="p4f4d42cc0344013afb7693660b59f85">
    <vt:lpwstr/>
  </property>
  <property fmtid="{D5CDD505-2E9C-101B-9397-08002B2CF9AE}" pid="17" name="f7de2eed8b264402a01219482b3ea987">
    <vt:lpwstr/>
  </property>
  <property fmtid="{D5CDD505-2E9C-101B-9397-08002B2CF9AE}" pid="18" name="TaxCatchAll">
    <vt:lpwstr/>
  </property>
</Properties>
</file>