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45" windowWidth="12120" windowHeight="4695" activeTab="1"/>
  </bookViews>
  <sheets>
    <sheet name="Info" sheetId="1" r:id="rId1"/>
    <sheet name="GBI" sheetId="2" r:id="rId2"/>
    <sheet name="Taxable_Retail_Sales" sheetId="3" r:id="rId3"/>
  </sheets>
  <definedNames>
    <definedName name="_xlnm.Print_Area" localSheetId="0">'Info'!$A$1:$M$33</definedName>
    <definedName name="STATE">#REF!</definedName>
    <definedName name="STATE_GBI722">#REF!</definedName>
  </definedNames>
  <calcPr fullCalcOnLoad="1"/>
</workbook>
</file>

<file path=xl/comments3.xml><?xml version="1.0" encoding="utf-8"?>
<comments xmlns="http://schemas.openxmlformats.org/spreadsheetml/2006/main">
  <authors>
    <author>ssres140</author>
  </authors>
  <commentList>
    <comment ref="J37" authorId="0">
      <text>
        <r>
          <rPr>
            <b/>
            <sz val="8"/>
            <rFont val="Tahoma"/>
            <family val="0"/>
          </rPr>
          <t>ssres140:</t>
        </r>
        <r>
          <rPr>
            <sz val="8"/>
            <rFont val="Tahoma"/>
            <family val="0"/>
          </rPr>
          <t xml:space="preserve">
Substituted the annual figure for the sum of 4 qtrs (shaded yellow) because the two differed so greatly</t>
        </r>
      </text>
    </comment>
  </commentList>
</comments>
</file>

<file path=xl/sharedStrings.xml><?xml version="1.0" encoding="utf-8"?>
<sst xmlns="http://schemas.openxmlformats.org/spreadsheetml/2006/main" count="204" uniqueCount="76">
  <si>
    <t>Period</t>
  </si>
  <si>
    <t>Q1:2002</t>
  </si>
  <si>
    <t>Q2:2002</t>
  </si>
  <si>
    <t>Q3:2002</t>
  </si>
  <si>
    <t>Q4:2002</t>
  </si>
  <si>
    <t>Q2:2003</t>
  </si>
  <si>
    <t>Q1:2003</t>
  </si>
  <si>
    <t>Q3:2003</t>
  </si>
  <si>
    <t>Q4:2003</t>
  </si>
  <si>
    <t>Q2:2004</t>
  </si>
  <si>
    <t>Q1:2004</t>
  </si>
  <si>
    <t>Q3:2004</t>
  </si>
  <si>
    <t>Q4:2004</t>
  </si>
  <si>
    <t>Q2:2005</t>
  </si>
  <si>
    <t>Q3:2005</t>
  </si>
  <si>
    <t>Q4:2005</t>
  </si>
  <si>
    <t>Q1:2005</t>
  </si>
  <si>
    <t>Q2:2006</t>
  </si>
  <si>
    <t>Q3:2006</t>
  </si>
  <si>
    <t>Q4:2006</t>
  </si>
  <si>
    <t>Q1:2006</t>
  </si>
  <si>
    <t>Non-Indian Casinos</t>
  </si>
  <si>
    <t>Other Gambling</t>
  </si>
  <si>
    <t>Casino Hotels</t>
  </si>
  <si>
    <t>Gross Business Income ($)</t>
  </si>
  <si>
    <t>Full Service Restaurants</t>
  </si>
  <si>
    <t>Limited Service Restaurants</t>
  </si>
  <si>
    <t>Count of Number of Entities</t>
  </si>
  <si>
    <t>Special</t>
  </si>
  <si>
    <t>Revenue Data for 901 Impact Analysis</t>
  </si>
  <si>
    <t>NAICS:</t>
  </si>
  <si>
    <t>Total Gambling Industries</t>
  </si>
  <si>
    <t>Total Food Services and Drinking Places</t>
  </si>
  <si>
    <t>D</t>
  </si>
  <si>
    <t>Taxable Retail Sales ($)</t>
  </si>
  <si>
    <t>DOR/Research</t>
  </si>
  <si>
    <t>Calendar Year Totals</t>
  </si>
  <si>
    <t>Calendar Year Growth Rates</t>
  </si>
  <si>
    <t>2002 to 2003</t>
  </si>
  <si>
    <t>2003 to 2004</t>
  </si>
  <si>
    <t>2004 to 2005</t>
  </si>
  <si>
    <t>2005 to 2006</t>
  </si>
  <si>
    <t>Bars and Taverns (Drinking Places)</t>
  </si>
  <si>
    <t>Caterers, contractors, other special</t>
  </si>
  <si>
    <t xml:space="preserve"> WA DOR asserts no cause and effect relationship between I-901 and industry revenues.</t>
  </si>
  <si>
    <t>Q1:2007</t>
  </si>
  <si>
    <t>Q2:2007</t>
  </si>
  <si>
    <t>Q3:2007</t>
  </si>
  <si>
    <t>Q4:2007</t>
  </si>
  <si>
    <t>2006 to 2007</t>
  </si>
  <si>
    <t>Upd: 5/20/07</t>
  </si>
  <si>
    <t>Before and After Difference</t>
  </si>
  <si>
    <t>Before:           2002-05 Average</t>
  </si>
  <si>
    <t>After:              2005-07 Average</t>
  </si>
  <si>
    <t>Caterers, other special food:</t>
  </si>
  <si>
    <t>Limited service restaurants:</t>
  </si>
  <si>
    <t>Full service restaurants:</t>
  </si>
  <si>
    <t>Food service as a whole:</t>
  </si>
  <si>
    <t>Bars and taverns:</t>
  </si>
  <si>
    <t>Gambling</t>
  </si>
  <si>
    <t>-growth rates for 2006 and 2007 (post I-901) were the same (GBI) or higher (TRS) as in the pre I-901 period.</t>
  </si>
  <si>
    <t>Rows 1 through 28 on the following two sheets contain the raw, quarterly GBI and TRS data for gambling and the food and beverage industries.</t>
  </si>
  <si>
    <t>Rows 31 through 37 on the following two sheets show calendar year summations for GBI and TRS quarterly data.</t>
  </si>
  <si>
    <t>-growth rates for GBI and TRS were slower after I-901 than in the years before the measure's passage.</t>
  </si>
  <si>
    <t xml:space="preserve">  growth rates were down for non-Indian casinos in the two years after I-901, but up for other gambling.</t>
  </si>
  <si>
    <t xml:space="preserve">  growth rates in the two years after I-901 than in the years preceding the ballot initiative.</t>
  </si>
  <si>
    <t>Rows 41 through 51 show annual changes, and compare the 2006 and 2007 growth rates with the average for the previous four years.</t>
  </si>
  <si>
    <r>
      <t>The GBI and TRS data show the following:</t>
    </r>
    <r>
      <rPr>
        <sz val="11"/>
        <rFont val="Arial"/>
        <family val="2"/>
      </rPr>
      <t xml:space="preserve"> </t>
    </r>
  </si>
  <si>
    <t xml:space="preserve">-after declining in 2006, enjoyed a return to growth in 2007, particularly TRS for other gambling.  GBI and TRS  </t>
  </si>
  <si>
    <t>-rapid GBI growth in both 2006 and 2007 (post I-901) while TRS had average growth (same as pre I-901 period.)</t>
  </si>
  <si>
    <t>-GBI growth in 2006 and 2007 (post I-901) was much higher, but TRS growth was a little lower than before I-901.</t>
  </si>
  <si>
    <t xml:space="preserve">-rapid growth of GBI and TRS in 2007 after a mediocre year in 2006.  This 2007 growth resulted in higher  </t>
  </si>
  <si>
    <t>2005 to 2007 Growth Compared to Average Growth for the Previous Years</t>
  </si>
  <si>
    <t>Gross Business Income (GBI) and Taxable Retail Sales (TRS);</t>
  </si>
  <si>
    <t>Jun 10, 2008</t>
  </si>
  <si>
    <t>Upd: 5/17/07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</si>
</sst>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color indexed="12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 quotePrefix="1">
      <alignment/>
    </xf>
    <xf numFmtId="165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 quotePrefix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6" fontId="0" fillId="0" borderId="0" xfId="21" applyNumberFormat="1" applyAlignment="1">
      <alignment/>
    </xf>
    <xf numFmtId="166" fontId="0" fillId="2" borderId="0" xfId="21" applyNumberFormat="1" applyFill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0" fontId="0" fillId="0" borderId="0" xfId="0" applyNumberFormat="1" applyFill="1" applyAlignment="1">
      <alignment/>
    </xf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 quotePrefix="1">
      <alignment/>
    </xf>
    <xf numFmtId="166" fontId="0" fillId="0" borderId="0" xfId="21" applyNumberFormat="1" applyAlignment="1">
      <alignment horizontal="right"/>
    </xf>
    <xf numFmtId="0" fontId="0" fillId="0" borderId="0" xfId="0" applyNumberFormat="1" applyFill="1" applyAlignment="1" quotePrefix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right" wrapText="1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166" fontId="0" fillId="0" borderId="0" xfId="21" applyNumberFormat="1" applyFill="1" applyAlignment="1">
      <alignment/>
    </xf>
    <xf numFmtId="0" fontId="0" fillId="0" borderId="0" xfId="0" applyFill="1" applyAlignment="1">
      <alignment horizontal="right"/>
    </xf>
    <xf numFmtId="0" fontId="0" fillId="2" borderId="0" xfId="0" applyFill="1" applyAlignment="1">
      <alignment horizontal="center" wrapText="1"/>
    </xf>
    <xf numFmtId="166" fontId="0" fillId="2" borderId="0" xfId="0" applyNumberFormat="1" applyFill="1" applyAlignment="1">
      <alignment/>
    </xf>
    <xf numFmtId="0" fontId="0" fillId="2" borderId="0" xfId="0" applyFont="1" applyFill="1" applyAlignment="1">
      <alignment horizontal="center" wrapText="1"/>
    </xf>
    <xf numFmtId="165" fontId="0" fillId="0" borderId="0" xfId="15" applyNumberFormat="1" applyFill="1" applyAlignment="1">
      <alignment/>
    </xf>
    <xf numFmtId="3" fontId="14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"/>
  <sheetViews>
    <sheetView zoomScale="85" zoomScaleNormal="85" workbookViewId="0" topLeftCell="A1">
      <selection activeCell="C32" sqref="C32"/>
    </sheetView>
  </sheetViews>
  <sheetFormatPr defaultColWidth="9.140625" defaultRowHeight="12.75"/>
  <cols>
    <col min="1" max="2" width="2.28125" style="0" customWidth="1"/>
    <col min="3" max="3" width="27.421875" style="0" customWidth="1"/>
    <col min="4" max="12" width="9.8515625" style="0" customWidth="1"/>
    <col min="13" max="13" width="6.421875" style="0" customWidth="1"/>
    <col min="15" max="15" width="11.421875" style="0" customWidth="1"/>
  </cols>
  <sheetData>
    <row r="2" spans="3:14" ht="15.75">
      <c r="C2" s="27" t="s">
        <v>73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3:14" ht="15.75">
      <c r="C3" s="27" t="s">
        <v>72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3:14" ht="15.75"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3:14" ht="14.25">
      <c r="C5" s="47" t="s">
        <v>44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7" ht="12.75">
      <c r="B7" t="s">
        <v>61</v>
      </c>
    </row>
    <row r="8" ht="12.75">
      <c r="B8" t="s">
        <v>62</v>
      </c>
    </row>
    <row r="9" ht="12.75">
      <c r="B9" t="s">
        <v>66</v>
      </c>
    </row>
    <row r="11" ht="15">
      <c r="B11" s="25" t="s">
        <v>67</v>
      </c>
    </row>
    <row r="12" ht="7.5" customHeight="1"/>
    <row r="13" spans="3:4" ht="12.75">
      <c r="C13" s="46" t="s">
        <v>59</v>
      </c>
      <c r="D13" s="29" t="s">
        <v>68</v>
      </c>
    </row>
    <row r="14" ht="12.75">
      <c r="D14" s="45" t="s">
        <v>64</v>
      </c>
    </row>
    <row r="16" spans="3:4" ht="12.75">
      <c r="C16" s="46" t="s">
        <v>57</v>
      </c>
      <c r="D16" s="29" t="s">
        <v>69</v>
      </c>
    </row>
    <row r="17" spans="3:4" ht="12.75">
      <c r="C17" s="46"/>
      <c r="D17" s="45"/>
    </row>
    <row r="18" spans="3:4" ht="12.75">
      <c r="C18" s="46" t="s">
        <v>56</v>
      </c>
      <c r="D18" s="29" t="s">
        <v>60</v>
      </c>
    </row>
    <row r="19" spans="3:4" ht="12.75">
      <c r="C19" s="46"/>
      <c r="D19" s="45"/>
    </row>
    <row r="20" spans="3:4" ht="12.75">
      <c r="C20" s="46" t="s">
        <v>55</v>
      </c>
      <c r="D20" s="29" t="s">
        <v>70</v>
      </c>
    </row>
    <row r="21" spans="3:4" ht="12.75">
      <c r="C21" s="46"/>
      <c r="D21" s="45"/>
    </row>
    <row r="22" spans="3:4" ht="12.75">
      <c r="C22" s="46" t="s">
        <v>54</v>
      </c>
      <c r="D22" s="29" t="s">
        <v>63</v>
      </c>
    </row>
    <row r="23" spans="3:4" ht="12.75">
      <c r="C23" s="46"/>
      <c r="D23" s="45"/>
    </row>
    <row r="24" spans="3:4" ht="12.75">
      <c r="C24" s="46" t="s">
        <v>58</v>
      </c>
      <c r="D24" s="29" t="s">
        <v>71</v>
      </c>
    </row>
    <row r="25" ht="12.75">
      <c r="D25" s="45" t="s">
        <v>65</v>
      </c>
    </row>
    <row r="26" ht="12.75">
      <c r="D26" s="45"/>
    </row>
    <row r="28" ht="12.75">
      <c r="C28" s="20"/>
    </row>
    <row r="30" ht="12.75">
      <c r="C30" t="s">
        <v>35</v>
      </c>
    </row>
    <row r="31" ht="12.75">
      <c r="C31" s="20" t="s">
        <v>74</v>
      </c>
    </row>
  </sheetData>
  <printOptions/>
  <pageMargins left="0.49" right="0.5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1"/>
  <sheetViews>
    <sheetView tabSelected="1" zoomScale="85" zoomScaleNormal="85" workbookViewId="0" topLeftCell="A1">
      <pane xSplit="1" ySplit="4" topLeftCell="B39" activePane="bottomRight" state="frozen"/>
      <selection pane="topLeft" activeCell="J4" sqref="J4:K4"/>
      <selection pane="topRight" activeCell="J4" sqref="J4:K4"/>
      <selection pane="bottomLeft" activeCell="J4" sqref="J4:K4"/>
      <selection pane="bottomRight" activeCell="A3" sqref="A3"/>
    </sheetView>
  </sheetViews>
  <sheetFormatPr defaultColWidth="9.140625" defaultRowHeight="12.75"/>
  <cols>
    <col min="1" max="1" width="15.8515625" style="0" customWidth="1"/>
    <col min="2" max="2" width="12.421875" style="0" customWidth="1"/>
    <col min="3" max="3" width="11.28125" style="0" customWidth="1"/>
    <col min="4" max="4" width="12.421875" style="0" customWidth="1"/>
    <col min="5" max="5" width="7.7109375" style="7" customWidth="1"/>
    <col min="6" max="6" width="14.7109375" style="0" customWidth="1"/>
    <col min="7" max="7" width="14.421875" style="0" customWidth="1"/>
    <col min="8" max="8" width="13.8515625" style="0" customWidth="1"/>
    <col min="9" max="9" width="12.421875" style="0" customWidth="1"/>
    <col min="10" max="10" width="12.7109375" style="0" customWidth="1"/>
    <col min="11" max="11" width="4.140625" style="0" customWidth="1"/>
    <col min="12" max="14" width="12.7109375" style="0" customWidth="1"/>
    <col min="15" max="15" width="12.7109375" style="7" customWidth="1"/>
    <col min="16" max="20" width="12.7109375" style="0" customWidth="1"/>
  </cols>
  <sheetData>
    <row r="1" ht="18">
      <c r="A1" s="1" t="s">
        <v>29</v>
      </c>
    </row>
    <row r="2" spans="1:20" ht="12.75">
      <c r="A2" s="21" t="s">
        <v>75</v>
      </c>
      <c r="B2" s="24" t="s">
        <v>24</v>
      </c>
      <c r="C2" s="23"/>
      <c r="D2" s="23"/>
      <c r="E2" s="23"/>
      <c r="F2" s="23"/>
      <c r="G2" s="23"/>
      <c r="H2" s="23"/>
      <c r="I2" s="23"/>
      <c r="J2" s="23"/>
      <c r="L2" s="24" t="s">
        <v>27</v>
      </c>
      <c r="M2" s="23"/>
      <c r="N2" s="23"/>
      <c r="O2" s="34"/>
      <c r="P2" s="23"/>
      <c r="Q2" s="23"/>
      <c r="R2" s="23"/>
      <c r="S2" s="23"/>
      <c r="T2" s="23"/>
    </row>
    <row r="3" spans="1:56" ht="12.75">
      <c r="A3" s="7" t="s">
        <v>30</v>
      </c>
      <c r="B3" s="2">
        <v>71321</v>
      </c>
      <c r="C3" s="2">
        <v>71329</v>
      </c>
      <c r="D3" s="2">
        <v>7132</v>
      </c>
      <c r="E3" s="2">
        <v>72112</v>
      </c>
      <c r="F3" s="2">
        <v>722</v>
      </c>
      <c r="G3" s="2">
        <v>7221</v>
      </c>
      <c r="H3" s="2">
        <v>7222</v>
      </c>
      <c r="I3" s="2">
        <v>7223</v>
      </c>
      <c r="J3" s="2">
        <v>7224</v>
      </c>
      <c r="K3" s="2"/>
      <c r="L3" s="2">
        <v>71321</v>
      </c>
      <c r="M3" s="2">
        <v>71329</v>
      </c>
      <c r="N3" s="2">
        <v>7132</v>
      </c>
      <c r="O3" s="7">
        <v>72112</v>
      </c>
      <c r="P3" s="2">
        <v>722</v>
      </c>
      <c r="Q3" s="2">
        <v>7221</v>
      </c>
      <c r="R3" s="2">
        <v>7222</v>
      </c>
      <c r="S3" s="2">
        <v>7223</v>
      </c>
      <c r="T3" s="2">
        <v>7224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51">
      <c r="A4" s="5" t="s">
        <v>0</v>
      </c>
      <c r="B4" s="6" t="s">
        <v>21</v>
      </c>
      <c r="C4" s="6" t="s">
        <v>22</v>
      </c>
      <c r="D4" s="6" t="s">
        <v>31</v>
      </c>
      <c r="E4" s="6" t="s">
        <v>23</v>
      </c>
      <c r="F4" s="6" t="s">
        <v>32</v>
      </c>
      <c r="G4" s="6" t="s">
        <v>25</v>
      </c>
      <c r="H4" s="6" t="s">
        <v>26</v>
      </c>
      <c r="I4" s="6" t="s">
        <v>43</v>
      </c>
      <c r="J4" s="6" t="s">
        <v>42</v>
      </c>
      <c r="K4" s="3"/>
      <c r="L4" s="6" t="s">
        <v>21</v>
      </c>
      <c r="M4" s="6" t="s">
        <v>22</v>
      </c>
      <c r="N4" s="6" t="s">
        <v>31</v>
      </c>
      <c r="O4" s="35" t="s">
        <v>23</v>
      </c>
      <c r="P4" s="6" t="s">
        <v>32</v>
      </c>
      <c r="Q4" s="6" t="s">
        <v>25</v>
      </c>
      <c r="R4" s="6" t="s">
        <v>26</v>
      </c>
      <c r="S4" s="6" t="s">
        <v>28</v>
      </c>
      <c r="T4" s="6" t="s">
        <v>42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20" s="13" customFormat="1" ht="12.75">
      <c r="A5" s="13" t="s">
        <v>1</v>
      </c>
      <c r="B5" s="14">
        <v>26633974</v>
      </c>
      <c r="C5" s="14">
        <v>13652442</v>
      </c>
      <c r="D5" s="14">
        <v>40286416</v>
      </c>
      <c r="E5" s="10" t="s">
        <v>33</v>
      </c>
      <c r="F5" s="14">
        <v>1809280456</v>
      </c>
      <c r="G5" s="14">
        <v>743670271</v>
      </c>
      <c r="H5" s="14">
        <v>870179522</v>
      </c>
      <c r="I5" s="14">
        <v>70848373</v>
      </c>
      <c r="J5" s="14">
        <v>121694169</v>
      </c>
      <c r="L5" s="14">
        <v>25</v>
      </c>
      <c r="M5" s="14">
        <v>23</v>
      </c>
      <c r="N5" s="14">
        <v>48</v>
      </c>
      <c r="O5" s="31">
        <v>0</v>
      </c>
      <c r="P5" s="14">
        <v>10252</v>
      </c>
      <c r="Q5" s="14">
        <v>3865</v>
      </c>
      <c r="R5" s="14">
        <v>4826</v>
      </c>
      <c r="S5" s="14">
        <v>447</v>
      </c>
      <c r="T5" s="14">
        <v>1114</v>
      </c>
    </row>
    <row r="6" spans="1:20" s="13" customFormat="1" ht="12.75">
      <c r="A6" s="13" t="s">
        <v>2</v>
      </c>
      <c r="B6" s="14">
        <v>26842152</v>
      </c>
      <c r="C6" s="14">
        <v>13489367</v>
      </c>
      <c r="D6" s="14">
        <v>40331519</v>
      </c>
      <c r="E6" s="10" t="s">
        <v>33</v>
      </c>
      <c r="F6" s="14">
        <v>2018547509</v>
      </c>
      <c r="G6" s="14">
        <v>814095406</v>
      </c>
      <c r="H6" s="14">
        <v>968702001</v>
      </c>
      <c r="I6" s="14">
        <v>107677440</v>
      </c>
      <c r="J6" s="14">
        <v>124291537</v>
      </c>
      <c r="L6" s="14">
        <v>25</v>
      </c>
      <c r="M6" s="14">
        <v>22</v>
      </c>
      <c r="N6" s="14">
        <v>47</v>
      </c>
      <c r="O6" s="31">
        <v>0</v>
      </c>
      <c r="P6" s="14">
        <v>10534</v>
      </c>
      <c r="Q6" s="14">
        <v>3949</v>
      </c>
      <c r="R6" s="14">
        <v>4954</v>
      </c>
      <c r="S6" s="14">
        <v>531</v>
      </c>
      <c r="T6" s="14">
        <v>1100</v>
      </c>
    </row>
    <row r="7" spans="1:20" s="13" customFormat="1" ht="12.75">
      <c r="A7" s="13" t="s">
        <v>3</v>
      </c>
      <c r="B7" s="14">
        <v>26257017</v>
      </c>
      <c r="C7" s="14">
        <v>21441880</v>
      </c>
      <c r="D7" s="14">
        <v>47698897</v>
      </c>
      <c r="E7" s="10" t="s">
        <v>33</v>
      </c>
      <c r="F7" s="14">
        <v>2093421450</v>
      </c>
      <c r="G7" s="14">
        <v>857775047</v>
      </c>
      <c r="H7" s="14">
        <v>985188324</v>
      </c>
      <c r="I7" s="14">
        <v>122689666</v>
      </c>
      <c r="J7" s="14">
        <v>123611771</v>
      </c>
      <c r="L7" s="14">
        <v>24</v>
      </c>
      <c r="M7" s="14">
        <v>21</v>
      </c>
      <c r="N7" s="14">
        <v>45</v>
      </c>
      <c r="O7" s="31">
        <v>0</v>
      </c>
      <c r="P7" s="14">
        <v>10739</v>
      </c>
      <c r="Q7" s="14">
        <v>4057</v>
      </c>
      <c r="R7" s="14">
        <v>5031</v>
      </c>
      <c r="S7" s="14">
        <v>554</v>
      </c>
      <c r="T7" s="14">
        <v>1097</v>
      </c>
    </row>
    <row r="8" spans="1:20" s="13" customFormat="1" ht="12.75">
      <c r="A8" s="13" t="s">
        <v>4</v>
      </c>
      <c r="B8" s="14">
        <v>31329553</v>
      </c>
      <c r="C8" s="14">
        <v>21113321</v>
      </c>
      <c r="D8" s="14">
        <v>52442874</v>
      </c>
      <c r="E8" s="10" t="s">
        <v>33</v>
      </c>
      <c r="F8" s="14">
        <v>2014520997</v>
      </c>
      <c r="G8" s="14">
        <v>806345508</v>
      </c>
      <c r="H8" s="14">
        <v>981007252</v>
      </c>
      <c r="I8" s="14">
        <v>105456430</v>
      </c>
      <c r="J8" s="14">
        <v>119625122</v>
      </c>
      <c r="L8" s="14">
        <v>24</v>
      </c>
      <c r="M8" s="14">
        <v>27</v>
      </c>
      <c r="N8" s="14">
        <v>51</v>
      </c>
      <c r="O8" s="32" t="s">
        <v>33</v>
      </c>
      <c r="P8" s="14">
        <v>11252</v>
      </c>
      <c r="Q8" s="14">
        <v>4189</v>
      </c>
      <c r="R8" s="14">
        <v>5231</v>
      </c>
      <c r="S8" s="14">
        <v>753</v>
      </c>
      <c r="T8" s="14">
        <v>1079</v>
      </c>
    </row>
    <row r="9" spans="1:20" s="13" customFormat="1" ht="12.75">
      <c r="A9" s="13" t="s">
        <v>6</v>
      </c>
      <c r="B9" s="14">
        <v>31605234</v>
      </c>
      <c r="C9" s="14">
        <v>37037128</v>
      </c>
      <c r="D9" s="14">
        <v>68642362</v>
      </c>
      <c r="E9" s="10" t="s">
        <v>33</v>
      </c>
      <c r="F9" s="14">
        <v>1922629078</v>
      </c>
      <c r="G9" s="14">
        <v>792235433</v>
      </c>
      <c r="H9" s="14">
        <v>925225838</v>
      </c>
      <c r="I9" s="14">
        <v>83090121</v>
      </c>
      <c r="J9" s="14">
        <v>117977527</v>
      </c>
      <c r="L9" s="14">
        <v>26</v>
      </c>
      <c r="M9" s="14">
        <v>23</v>
      </c>
      <c r="N9" s="14">
        <v>49</v>
      </c>
      <c r="O9" s="31">
        <v>0</v>
      </c>
      <c r="P9" s="14">
        <v>10736</v>
      </c>
      <c r="Q9" s="14">
        <v>4169</v>
      </c>
      <c r="R9" s="14">
        <v>4995</v>
      </c>
      <c r="S9" s="14">
        <v>510</v>
      </c>
      <c r="T9" s="14">
        <v>1062</v>
      </c>
    </row>
    <row r="10" spans="1:20" s="13" customFormat="1" ht="12.75">
      <c r="A10" s="13" t="s">
        <v>5</v>
      </c>
      <c r="B10" s="14">
        <v>30594801</v>
      </c>
      <c r="C10" s="14">
        <v>19094745</v>
      </c>
      <c r="D10" s="14">
        <v>49689546</v>
      </c>
      <c r="E10" s="10" t="s">
        <v>33</v>
      </c>
      <c r="F10" s="14">
        <v>2113077674</v>
      </c>
      <c r="G10" s="14">
        <v>852788434</v>
      </c>
      <c r="H10" s="14">
        <v>1027992275</v>
      </c>
      <c r="I10" s="14">
        <v>109363721</v>
      </c>
      <c r="J10" s="14">
        <v>117851183</v>
      </c>
      <c r="L10" s="14">
        <v>24</v>
      </c>
      <c r="M10" s="14">
        <v>24</v>
      </c>
      <c r="N10" s="14">
        <v>48</v>
      </c>
      <c r="O10" s="31">
        <v>0</v>
      </c>
      <c r="P10" s="14">
        <v>11120</v>
      </c>
      <c r="Q10" s="14">
        <v>4268</v>
      </c>
      <c r="R10" s="14">
        <v>5228</v>
      </c>
      <c r="S10" s="14">
        <v>579</v>
      </c>
      <c r="T10" s="14">
        <v>1045</v>
      </c>
    </row>
    <row r="11" spans="1:20" s="13" customFormat="1" ht="12.75">
      <c r="A11" s="13" t="s">
        <v>7</v>
      </c>
      <c r="B11" s="14">
        <v>28819580</v>
      </c>
      <c r="C11" s="14">
        <v>15978133</v>
      </c>
      <c r="D11" s="14">
        <v>44797713</v>
      </c>
      <c r="E11" s="10" t="s">
        <v>33</v>
      </c>
      <c r="F11" s="14">
        <v>2231885568</v>
      </c>
      <c r="G11" s="14">
        <v>922050917</v>
      </c>
      <c r="H11" s="14">
        <v>1063588788</v>
      </c>
      <c r="I11" s="14">
        <v>123541698</v>
      </c>
      <c r="J11" s="14">
        <v>118637533</v>
      </c>
      <c r="L11" s="14">
        <v>24</v>
      </c>
      <c r="M11" s="14">
        <v>25</v>
      </c>
      <c r="N11" s="14">
        <v>49</v>
      </c>
      <c r="O11" s="32" t="s">
        <v>33</v>
      </c>
      <c r="P11" s="14">
        <v>11303</v>
      </c>
      <c r="Q11" s="14">
        <v>4333</v>
      </c>
      <c r="R11" s="14">
        <v>5320</v>
      </c>
      <c r="S11" s="14">
        <v>606</v>
      </c>
      <c r="T11" s="14">
        <v>1044</v>
      </c>
    </row>
    <row r="12" spans="1:20" s="13" customFormat="1" ht="12.75">
      <c r="A12" s="13" t="s">
        <v>8</v>
      </c>
      <c r="B12" s="14">
        <v>27907062</v>
      </c>
      <c r="C12" s="14">
        <v>24953083</v>
      </c>
      <c r="D12" s="14">
        <v>52860145</v>
      </c>
      <c r="E12" s="10">
        <v>647281</v>
      </c>
      <c r="F12" s="14">
        <v>2159403341</v>
      </c>
      <c r="G12" s="14">
        <v>877248188</v>
      </c>
      <c r="H12" s="14">
        <v>1055266131</v>
      </c>
      <c r="I12" s="14">
        <v>106490455</v>
      </c>
      <c r="J12" s="14">
        <v>117077051</v>
      </c>
      <c r="L12" s="14">
        <v>24</v>
      </c>
      <c r="M12" s="14">
        <v>31</v>
      </c>
      <c r="N12" s="14">
        <v>55</v>
      </c>
      <c r="O12" s="31">
        <v>4</v>
      </c>
      <c r="P12" s="14">
        <v>11801</v>
      </c>
      <c r="Q12" s="14">
        <v>4444</v>
      </c>
      <c r="R12" s="14">
        <v>5474</v>
      </c>
      <c r="S12" s="14">
        <v>817</v>
      </c>
      <c r="T12" s="14">
        <v>1065</v>
      </c>
    </row>
    <row r="13" spans="1:20" s="13" customFormat="1" ht="12.75">
      <c r="A13" s="13" t="s">
        <v>10</v>
      </c>
      <c r="B13" s="14">
        <v>30864969</v>
      </c>
      <c r="C13" s="14">
        <v>31223746</v>
      </c>
      <c r="D13" s="14">
        <v>62088715</v>
      </c>
      <c r="E13" s="10" t="s">
        <v>33</v>
      </c>
      <c r="F13" s="14">
        <v>2067753438</v>
      </c>
      <c r="G13" s="14">
        <v>865364585</v>
      </c>
      <c r="H13" s="14">
        <v>994558862</v>
      </c>
      <c r="I13" s="14">
        <v>86693109</v>
      </c>
      <c r="J13" s="14">
        <v>115560661</v>
      </c>
      <c r="L13" s="14">
        <v>25</v>
      </c>
      <c r="M13" s="14">
        <v>24</v>
      </c>
      <c r="N13" s="14">
        <v>49</v>
      </c>
      <c r="O13" s="32" t="s">
        <v>33</v>
      </c>
      <c r="P13" s="14">
        <v>11233</v>
      </c>
      <c r="Q13" s="14">
        <v>4402</v>
      </c>
      <c r="R13" s="14">
        <v>5245</v>
      </c>
      <c r="S13" s="14">
        <v>540</v>
      </c>
      <c r="T13" s="14">
        <v>1046</v>
      </c>
    </row>
    <row r="14" spans="1:20" s="13" customFormat="1" ht="12.75">
      <c r="A14" s="13" t="s">
        <v>9</v>
      </c>
      <c r="B14" s="14">
        <v>31305286</v>
      </c>
      <c r="C14" s="14">
        <v>12815284</v>
      </c>
      <c r="D14" s="14">
        <v>44120570</v>
      </c>
      <c r="E14" s="10" t="s">
        <v>33</v>
      </c>
      <c r="F14" s="14">
        <v>2290415839</v>
      </c>
      <c r="G14" s="14">
        <v>934096391</v>
      </c>
      <c r="H14" s="14">
        <v>1117019276</v>
      </c>
      <c r="I14" s="14">
        <v>114712444</v>
      </c>
      <c r="J14" s="14">
        <v>116737308</v>
      </c>
      <c r="L14" s="14">
        <v>29</v>
      </c>
      <c r="M14" s="14">
        <v>22</v>
      </c>
      <c r="N14" s="14">
        <v>51</v>
      </c>
      <c r="O14" s="32" t="s">
        <v>33</v>
      </c>
      <c r="P14" s="14">
        <v>11626</v>
      </c>
      <c r="Q14" s="14">
        <v>4511</v>
      </c>
      <c r="R14" s="14">
        <v>5429</v>
      </c>
      <c r="S14" s="14">
        <v>635</v>
      </c>
      <c r="T14" s="14">
        <v>1051</v>
      </c>
    </row>
    <row r="15" spans="1:20" s="13" customFormat="1" ht="12.75">
      <c r="A15" s="13" t="s">
        <v>11</v>
      </c>
      <c r="B15" s="14">
        <v>32218372</v>
      </c>
      <c r="C15" s="14">
        <v>11297193</v>
      </c>
      <c r="D15" s="14">
        <v>43515565</v>
      </c>
      <c r="E15" s="10" t="s">
        <v>33</v>
      </c>
      <c r="F15" s="14">
        <v>2455333844</v>
      </c>
      <c r="G15" s="14">
        <v>1021745042</v>
      </c>
      <c r="H15" s="14">
        <v>1167624987</v>
      </c>
      <c r="I15" s="14">
        <v>136457595</v>
      </c>
      <c r="J15" s="14">
        <v>121949429</v>
      </c>
      <c r="L15" s="14">
        <v>30</v>
      </c>
      <c r="M15" s="14">
        <v>23</v>
      </c>
      <c r="N15" s="14">
        <v>53</v>
      </c>
      <c r="O15" s="32" t="s">
        <v>33</v>
      </c>
      <c r="P15" s="14">
        <v>11760</v>
      </c>
      <c r="Q15" s="14">
        <v>4554</v>
      </c>
      <c r="R15" s="14">
        <v>5482</v>
      </c>
      <c r="S15" s="14">
        <v>690</v>
      </c>
      <c r="T15" s="14">
        <v>1034</v>
      </c>
    </row>
    <row r="16" spans="1:20" s="13" customFormat="1" ht="12.75">
      <c r="A16" s="13" t="s">
        <v>12</v>
      </c>
      <c r="B16" s="14">
        <v>35951937</v>
      </c>
      <c r="C16" s="14">
        <v>11711461</v>
      </c>
      <c r="D16" s="14">
        <v>47663398</v>
      </c>
      <c r="E16" s="10" t="s">
        <v>33</v>
      </c>
      <c r="F16" s="14">
        <v>2370698202</v>
      </c>
      <c r="G16" s="14">
        <v>964696896</v>
      </c>
      <c r="H16" s="14">
        <v>1154147755</v>
      </c>
      <c r="I16" s="14">
        <v>126810925</v>
      </c>
      <c r="J16" s="14">
        <v>119503959</v>
      </c>
      <c r="L16" s="14">
        <v>33</v>
      </c>
      <c r="M16" s="14">
        <v>30</v>
      </c>
      <c r="N16" s="14">
        <v>63</v>
      </c>
      <c r="O16" s="32" t="s">
        <v>33</v>
      </c>
      <c r="P16" s="14">
        <v>12272</v>
      </c>
      <c r="Q16" s="14">
        <v>4654</v>
      </c>
      <c r="R16" s="14">
        <v>5694</v>
      </c>
      <c r="S16" s="14">
        <v>886</v>
      </c>
      <c r="T16" s="14">
        <v>1038</v>
      </c>
    </row>
    <row r="17" spans="1:20" s="13" customFormat="1" ht="12.75">
      <c r="A17" s="13" t="s">
        <v>16</v>
      </c>
      <c r="B17" s="14">
        <v>37571223</v>
      </c>
      <c r="C17" s="14">
        <v>11549686</v>
      </c>
      <c r="D17" s="14">
        <v>49120909</v>
      </c>
      <c r="E17" s="10" t="s">
        <v>33</v>
      </c>
      <c r="F17" s="14">
        <v>2276976495</v>
      </c>
      <c r="G17" s="14">
        <v>934774938</v>
      </c>
      <c r="H17" s="14">
        <v>1118412800</v>
      </c>
      <c r="I17" s="14">
        <v>97471516</v>
      </c>
      <c r="J17" s="14">
        <v>118821750</v>
      </c>
      <c r="L17" s="14">
        <v>33</v>
      </c>
      <c r="M17" s="14">
        <v>25</v>
      </c>
      <c r="N17" s="14">
        <v>58</v>
      </c>
      <c r="O17" s="32" t="s">
        <v>33</v>
      </c>
      <c r="P17" s="14">
        <v>11651</v>
      </c>
      <c r="Q17" s="14">
        <v>4632</v>
      </c>
      <c r="R17" s="14">
        <v>5396</v>
      </c>
      <c r="S17" s="14">
        <v>608</v>
      </c>
      <c r="T17" s="14">
        <v>1015</v>
      </c>
    </row>
    <row r="18" spans="1:20" s="13" customFormat="1" ht="12.75">
      <c r="A18" s="13" t="s">
        <v>13</v>
      </c>
      <c r="B18" s="14">
        <v>36664132</v>
      </c>
      <c r="C18" s="14">
        <v>11181033</v>
      </c>
      <c r="D18" s="14">
        <v>47845165</v>
      </c>
      <c r="E18" s="10" t="s">
        <v>33</v>
      </c>
      <c r="F18" s="14">
        <v>2343477844</v>
      </c>
      <c r="G18" s="14">
        <v>1035080180</v>
      </c>
      <c r="H18" s="14">
        <v>1045453889</v>
      </c>
      <c r="I18" s="14">
        <v>128977935</v>
      </c>
      <c r="J18" s="14">
        <v>124976006</v>
      </c>
      <c r="L18" s="14">
        <v>33</v>
      </c>
      <c r="M18" s="14">
        <v>26</v>
      </c>
      <c r="N18" s="14">
        <v>59</v>
      </c>
      <c r="O18" s="32" t="s">
        <v>33</v>
      </c>
      <c r="P18" s="14">
        <v>12094</v>
      </c>
      <c r="Q18" s="14">
        <v>4773</v>
      </c>
      <c r="R18" s="14">
        <v>5569</v>
      </c>
      <c r="S18" s="14">
        <v>714</v>
      </c>
      <c r="T18" s="14">
        <v>1038</v>
      </c>
    </row>
    <row r="19" spans="1:20" s="13" customFormat="1" ht="12.75">
      <c r="A19" s="13" t="s">
        <v>14</v>
      </c>
      <c r="B19" s="14">
        <v>34425962</v>
      </c>
      <c r="C19" s="14">
        <v>10909720</v>
      </c>
      <c r="D19" s="14">
        <v>45335682</v>
      </c>
      <c r="E19" s="10" t="s">
        <v>33</v>
      </c>
      <c r="F19" s="14">
        <v>2455644992</v>
      </c>
      <c r="G19" s="14">
        <v>1101526078</v>
      </c>
      <c r="H19" s="14">
        <v>1059501704</v>
      </c>
      <c r="I19" s="14">
        <v>157183584</v>
      </c>
      <c r="J19" s="14">
        <v>130788885</v>
      </c>
      <c r="L19" s="14">
        <v>32</v>
      </c>
      <c r="M19" s="14">
        <v>27</v>
      </c>
      <c r="N19" s="14">
        <v>59</v>
      </c>
      <c r="O19" s="32" t="s">
        <v>33</v>
      </c>
      <c r="P19" s="14">
        <v>12190</v>
      </c>
      <c r="Q19" s="14">
        <v>4832</v>
      </c>
      <c r="R19" s="14">
        <v>5590</v>
      </c>
      <c r="S19" s="14">
        <v>739</v>
      </c>
      <c r="T19" s="14">
        <v>1029</v>
      </c>
    </row>
    <row r="20" spans="1:20" s="13" customFormat="1" ht="12.75">
      <c r="A20" s="13" t="s">
        <v>15</v>
      </c>
      <c r="B20" s="14">
        <v>33407010</v>
      </c>
      <c r="C20" s="14">
        <v>11818006</v>
      </c>
      <c r="D20" s="14">
        <v>45225016</v>
      </c>
      <c r="E20" s="10">
        <v>450588</v>
      </c>
      <c r="F20" s="14">
        <v>2366101665</v>
      </c>
      <c r="G20" s="14">
        <v>1037397557</v>
      </c>
      <c r="H20" s="14">
        <v>1042720994</v>
      </c>
      <c r="I20" s="14">
        <v>151003282</v>
      </c>
      <c r="J20" s="14">
        <v>130385582</v>
      </c>
      <c r="L20" s="14">
        <v>31</v>
      </c>
      <c r="M20" s="14">
        <v>31</v>
      </c>
      <c r="N20" s="14">
        <v>62</v>
      </c>
      <c r="O20" s="31">
        <v>3</v>
      </c>
      <c r="P20" s="14">
        <v>12592</v>
      </c>
      <c r="Q20" s="14">
        <v>4911</v>
      </c>
      <c r="R20" s="14">
        <v>5717</v>
      </c>
      <c r="S20" s="14">
        <v>923</v>
      </c>
      <c r="T20" s="14">
        <v>1041</v>
      </c>
    </row>
    <row r="21" spans="1:26" ht="12.75">
      <c r="A21" t="s">
        <v>20</v>
      </c>
      <c r="B21" s="9">
        <v>33334603</v>
      </c>
      <c r="C21" s="9">
        <v>10424468</v>
      </c>
      <c r="D21" s="9">
        <v>43759071</v>
      </c>
      <c r="E21" s="10" t="s">
        <v>33</v>
      </c>
      <c r="F21" s="9">
        <v>2237211269</v>
      </c>
      <c r="G21" s="9">
        <v>1010341386</v>
      </c>
      <c r="H21" s="9">
        <v>987233995</v>
      </c>
      <c r="I21" s="9">
        <v>117586251</v>
      </c>
      <c r="J21" s="9">
        <v>122049637</v>
      </c>
      <c r="L21" s="9">
        <v>32</v>
      </c>
      <c r="M21" s="9">
        <v>24</v>
      </c>
      <c r="N21" s="9">
        <v>56</v>
      </c>
      <c r="O21" s="33" t="s">
        <v>33</v>
      </c>
      <c r="P21" s="9">
        <v>11832</v>
      </c>
      <c r="Q21" s="9">
        <v>4875</v>
      </c>
      <c r="R21" s="9">
        <v>5317</v>
      </c>
      <c r="S21" s="9">
        <v>615</v>
      </c>
      <c r="T21" s="9">
        <v>1025</v>
      </c>
      <c r="Z21" s="8"/>
    </row>
    <row r="22" spans="1:20" ht="12.75">
      <c r="A22" t="s">
        <v>17</v>
      </c>
      <c r="B22" s="12">
        <v>32411694</v>
      </c>
      <c r="C22" s="12">
        <v>9226364</v>
      </c>
      <c r="D22" s="12">
        <v>41638058</v>
      </c>
      <c r="E22" s="10" t="s">
        <v>33</v>
      </c>
      <c r="F22" s="12">
        <v>2737994983</v>
      </c>
      <c r="G22" s="12">
        <v>1106165513</v>
      </c>
      <c r="H22" s="12">
        <v>1366635842</v>
      </c>
      <c r="I22" s="12">
        <v>137837063</v>
      </c>
      <c r="J22" s="12">
        <v>127356565</v>
      </c>
      <c r="L22" s="12">
        <v>32</v>
      </c>
      <c r="M22" s="12">
        <v>24</v>
      </c>
      <c r="N22" s="12">
        <v>56</v>
      </c>
      <c r="O22" s="33" t="s">
        <v>33</v>
      </c>
      <c r="P22" s="12">
        <v>12173</v>
      </c>
      <c r="Q22" s="12">
        <v>4997</v>
      </c>
      <c r="R22" s="12">
        <v>5447</v>
      </c>
      <c r="S22" s="12">
        <v>700</v>
      </c>
      <c r="T22" s="12">
        <v>1029</v>
      </c>
    </row>
    <row r="23" spans="1:20" ht="12.75">
      <c r="A23" t="s">
        <v>18</v>
      </c>
      <c r="B23">
        <v>30773739</v>
      </c>
      <c r="C23">
        <v>8384671</v>
      </c>
      <c r="D23">
        <v>39158410</v>
      </c>
      <c r="E23" s="10" t="s">
        <v>33</v>
      </c>
      <c r="F23" s="12">
        <v>2880573838</v>
      </c>
      <c r="G23">
        <v>1192124173</v>
      </c>
      <c r="H23">
        <v>1393712360</v>
      </c>
      <c r="I23">
        <v>165189081</v>
      </c>
      <c r="J23">
        <v>129548224</v>
      </c>
      <c r="L23">
        <v>31</v>
      </c>
      <c r="M23">
        <v>24</v>
      </c>
      <c r="N23">
        <v>55</v>
      </c>
      <c r="O23" s="7" t="s">
        <v>33</v>
      </c>
      <c r="P23">
        <v>12233</v>
      </c>
      <c r="Q23">
        <v>5064</v>
      </c>
      <c r="R23">
        <v>5431</v>
      </c>
      <c r="S23">
        <v>707</v>
      </c>
      <c r="T23">
        <v>1031</v>
      </c>
    </row>
    <row r="24" spans="1:20" ht="12.75">
      <c r="A24" t="s">
        <v>19</v>
      </c>
      <c r="B24">
        <v>35658361</v>
      </c>
      <c r="C24">
        <v>8963190</v>
      </c>
      <c r="D24">
        <v>44621551</v>
      </c>
      <c r="E24" s="7">
        <v>123530</v>
      </c>
      <c r="F24">
        <v>2851123971</v>
      </c>
      <c r="G24">
        <v>1137988582</v>
      </c>
      <c r="H24">
        <v>1441070304</v>
      </c>
      <c r="I24">
        <v>144340387</v>
      </c>
      <c r="J24">
        <v>127724698</v>
      </c>
      <c r="L24">
        <v>31</v>
      </c>
      <c r="M24">
        <v>33</v>
      </c>
      <c r="N24">
        <v>64</v>
      </c>
      <c r="O24" s="7">
        <v>3</v>
      </c>
      <c r="P24">
        <v>12787</v>
      </c>
      <c r="Q24">
        <v>5157</v>
      </c>
      <c r="R24">
        <v>5613</v>
      </c>
      <c r="S24">
        <v>964</v>
      </c>
      <c r="T24">
        <v>1053</v>
      </c>
    </row>
    <row r="25" spans="1:20" ht="12.75">
      <c r="A25" t="s">
        <v>45</v>
      </c>
      <c r="B25">
        <v>38535753</v>
      </c>
      <c r="C25">
        <v>7582568</v>
      </c>
      <c r="D25">
        <f>C25+B25</f>
        <v>46118321</v>
      </c>
      <c r="E25" s="7" t="s">
        <v>33</v>
      </c>
      <c r="F25">
        <f>SUM(G25:J25)</f>
        <v>2741979939</v>
      </c>
      <c r="G25">
        <v>1104012030</v>
      </c>
      <c r="H25">
        <v>1382093470</v>
      </c>
      <c r="I25">
        <v>122636398</v>
      </c>
      <c r="J25">
        <v>133238041</v>
      </c>
      <c r="L25">
        <v>32</v>
      </c>
      <c r="M25">
        <v>25</v>
      </c>
      <c r="N25">
        <v>57</v>
      </c>
      <c r="O25" s="7" t="s">
        <v>33</v>
      </c>
      <c r="P25">
        <v>11972</v>
      </c>
      <c r="Q25">
        <v>5084</v>
      </c>
      <c r="R25">
        <v>5251</v>
      </c>
      <c r="S25">
        <v>606</v>
      </c>
      <c r="T25">
        <v>1031</v>
      </c>
    </row>
    <row r="26" spans="1:20" ht="12.75">
      <c r="A26" t="s">
        <v>46</v>
      </c>
      <c r="B26">
        <v>35034552</v>
      </c>
      <c r="C26">
        <v>11083099</v>
      </c>
      <c r="D26">
        <f>C26+B26</f>
        <v>46117651</v>
      </c>
      <c r="E26" s="7" t="s">
        <v>33</v>
      </c>
      <c r="F26">
        <f>SUM(G26:J26)</f>
        <v>2968904907</v>
      </c>
      <c r="G26">
        <v>1212512613</v>
      </c>
      <c r="H26">
        <v>1452067668</v>
      </c>
      <c r="I26">
        <v>154230124</v>
      </c>
      <c r="J26">
        <v>150094502</v>
      </c>
      <c r="L26">
        <v>30</v>
      </c>
      <c r="M26">
        <v>27</v>
      </c>
      <c r="N26">
        <v>57</v>
      </c>
      <c r="O26" s="7" t="s">
        <v>33</v>
      </c>
      <c r="P26">
        <v>12349</v>
      </c>
      <c r="Q26">
        <v>5201</v>
      </c>
      <c r="R26">
        <v>5386</v>
      </c>
      <c r="S26">
        <v>679</v>
      </c>
      <c r="T26">
        <v>1083</v>
      </c>
    </row>
    <row r="27" spans="1:20" ht="12.75">
      <c r="A27" t="s">
        <v>47</v>
      </c>
      <c r="B27">
        <v>32652482</v>
      </c>
      <c r="C27">
        <v>10715335</v>
      </c>
      <c r="D27">
        <f>C27+B27</f>
        <v>43367817</v>
      </c>
      <c r="E27" s="7" t="s">
        <v>33</v>
      </c>
      <c r="F27">
        <f>SUM(G27:J27)</f>
        <v>3141878855</v>
      </c>
      <c r="G27">
        <v>1298789066</v>
      </c>
      <c r="H27">
        <v>1494073823</v>
      </c>
      <c r="I27">
        <v>186144893</v>
      </c>
      <c r="J27">
        <v>162871073</v>
      </c>
      <c r="L27">
        <v>30</v>
      </c>
      <c r="M27">
        <v>28</v>
      </c>
      <c r="N27">
        <v>58</v>
      </c>
      <c r="O27" s="7" t="s">
        <v>33</v>
      </c>
      <c r="P27">
        <v>12460</v>
      </c>
      <c r="Q27">
        <v>5253</v>
      </c>
      <c r="R27">
        <v>5415</v>
      </c>
      <c r="S27">
        <v>699</v>
      </c>
      <c r="T27">
        <v>1093</v>
      </c>
    </row>
    <row r="28" spans="1:20" ht="12.75">
      <c r="A28" t="s">
        <v>48</v>
      </c>
      <c r="B28">
        <v>34568635</v>
      </c>
      <c r="C28">
        <v>11120342</v>
      </c>
      <c r="D28">
        <f>C28+B28</f>
        <v>45688977</v>
      </c>
      <c r="E28" s="7">
        <v>585201</v>
      </c>
      <c r="F28">
        <f>SUM(G28:J28)</f>
        <v>3071478917</v>
      </c>
      <c r="G28">
        <v>1219903439</v>
      </c>
      <c r="H28">
        <v>1525384902</v>
      </c>
      <c r="I28">
        <v>162952012</v>
      </c>
      <c r="J28">
        <v>163238564</v>
      </c>
      <c r="L28">
        <v>32</v>
      </c>
      <c r="M28">
        <v>40</v>
      </c>
      <c r="N28">
        <v>72</v>
      </c>
      <c r="O28" s="7">
        <v>3</v>
      </c>
      <c r="P28">
        <v>13106</v>
      </c>
      <c r="Q28">
        <v>5323</v>
      </c>
      <c r="R28">
        <v>5656</v>
      </c>
      <c r="S28">
        <v>1007</v>
      </c>
      <c r="T28">
        <v>1120</v>
      </c>
    </row>
    <row r="31" spans="1:10" ht="12.75">
      <c r="A31" s="15" t="s">
        <v>36</v>
      </c>
      <c r="B31" s="16"/>
      <c r="C31" s="16"/>
      <c r="D31" s="16"/>
      <c r="E31" s="17"/>
      <c r="F31" s="16"/>
      <c r="G31" s="16"/>
      <c r="H31" s="16"/>
      <c r="I31" s="16"/>
      <c r="J31" s="16"/>
    </row>
    <row r="32" spans="1:10" ht="12.75">
      <c r="A32" s="2">
        <v>2002</v>
      </c>
      <c r="B32" s="4">
        <f>B5+B6+B7+B8</f>
        <v>111062696</v>
      </c>
      <c r="C32" s="4">
        <f>C5+C6+C7+C8</f>
        <v>69697010</v>
      </c>
      <c r="D32" s="4">
        <f>D5+D6+D7+D8</f>
        <v>180759706</v>
      </c>
      <c r="E32" s="4"/>
      <c r="F32" s="4">
        <f>F5+F6+F7+F8</f>
        <v>7935770412</v>
      </c>
      <c r="G32" s="4">
        <f>G5+G6+G7+G8</f>
        <v>3221886232</v>
      </c>
      <c r="H32" s="4">
        <f>H5+H6+H7+H8</f>
        <v>3805077099</v>
      </c>
      <c r="I32" s="4">
        <f>I5+I6+I7+I8</f>
        <v>406671909</v>
      </c>
      <c r="J32" s="4">
        <f>J5+J6+J7+J8</f>
        <v>489222599</v>
      </c>
    </row>
    <row r="33" spans="1:10" ht="12.75">
      <c r="A33" s="2">
        <v>2003</v>
      </c>
      <c r="B33" s="4">
        <f>B9+B10+B11+B12</f>
        <v>118926677</v>
      </c>
      <c r="C33" s="4">
        <f>C9+C10+C11+C12</f>
        <v>97063089</v>
      </c>
      <c r="D33" s="4">
        <f>D9+D10+D11+D12</f>
        <v>215989766</v>
      </c>
      <c r="E33" s="4"/>
      <c r="F33" s="4">
        <f>F9+F10+F11+F12</f>
        <v>8426995661</v>
      </c>
      <c r="G33" s="4">
        <f>G9+G10+G11+G12</f>
        <v>3444322972</v>
      </c>
      <c r="H33" s="4">
        <f>H9+H10+H11+H12</f>
        <v>4072073032</v>
      </c>
      <c r="I33" s="4">
        <f>I9+I10+I11+I12</f>
        <v>422485995</v>
      </c>
      <c r="J33" s="4">
        <f>J9+J10+J11+J12</f>
        <v>471543294</v>
      </c>
    </row>
    <row r="34" spans="1:10" ht="12.75">
      <c r="A34" s="2">
        <v>2004</v>
      </c>
      <c r="B34" s="4">
        <f>B13+B14+B15+B16</f>
        <v>130340564</v>
      </c>
      <c r="C34" s="4">
        <f>C13+C14+C15+C16</f>
        <v>67047684</v>
      </c>
      <c r="D34" s="4">
        <f>D13+D14+D15+D16</f>
        <v>197388248</v>
      </c>
      <c r="E34" s="4"/>
      <c r="F34" s="4">
        <f>F13+F14+F15+F16</f>
        <v>9184201323</v>
      </c>
      <c r="G34" s="4">
        <f>G13+G14+G15+G16</f>
        <v>3785902914</v>
      </c>
      <c r="H34" s="4">
        <f>H13+H14+H15+H16</f>
        <v>4433350880</v>
      </c>
      <c r="I34" s="4">
        <f>I13+I14+I15+I16</f>
        <v>464674073</v>
      </c>
      <c r="J34" s="4">
        <f>J13+J14+J15+J16</f>
        <v>473751357</v>
      </c>
    </row>
    <row r="35" spans="1:10" ht="12.75">
      <c r="A35" s="2">
        <v>2005</v>
      </c>
      <c r="B35" s="4">
        <f>B17+B18+B19+B20</f>
        <v>142068327</v>
      </c>
      <c r="C35" s="4">
        <f>C17+C18+C19+C20</f>
        <v>45458445</v>
      </c>
      <c r="D35" s="4">
        <f>D17+D18+D19+D20</f>
        <v>187526772</v>
      </c>
      <c r="E35" s="4"/>
      <c r="F35" s="4">
        <f>F17+F18+F19+F20</f>
        <v>9442200996</v>
      </c>
      <c r="G35" s="4">
        <f>G17+G18+G19+G20</f>
        <v>4108778753</v>
      </c>
      <c r="H35" s="4">
        <f>H17+H18+H19+H20</f>
        <v>4266089387</v>
      </c>
      <c r="I35" s="4">
        <f>I17+I18+I19+I20</f>
        <v>534636317</v>
      </c>
      <c r="J35" s="4">
        <f>J17+J18+J19+J20</f>
        <v>504972223</v>
      </c>
    </row>
    <row r="36" spans="1:10" ht="12.75">
      <c r="A36" s="2">
        <v>2006</v>
      </c>
      <c r="B36" s="4">
        <f>B21+B22+B23+B24</f>
        <v>132178397</v>
      </c>
      <c r="C36" s="4">
        <f>C21+C22+C23+C24</f>
        <v>36998693</v>
      </c>
      <c r="D36" s="4">
        <f>D21+D22+D23+D24</f>
        <v>169177090</v>
      </c>
      <c r="E36" s="4"/>
      <c r="F36" s="4">
        <f>F21+F22+F23+F24</f>
        <v>10706904061</v>
      </c>
      <c r="G36" s="4">
        <f>G21+G22+G23+G24</f>
        <v>4446619654</v>
      </c>
      <c r="H36" s="4">
        <f>H21+H22+H23+H24</f>
        <v>5188652501</v>
      </c>
      <c r="I36" s="4">
        <f>I21+I22+I23+I24</f>
        <v>564952782</v>
      </c>
      <c r="J36" s="4">
        <f>J21+J22+J23+J24</f>
        <v>506679124</v>
      </c>
    </row>
    <row r="37" spans="1:10" ht="12.75">
      <c r="A37" s="2">
        <v>2007</v>
      </c>
      <c r="B37" s="4">
        <f>B25+B26+B27+B28</f>
        <v>140791422</v>
      </c>
      <c r="C37" s="4">
        <f>C25+C26+C27+C28</f>
        <v>40501344</v>
      </c>
      <c r="D37" s="4">
        <f>D25+D26+D27+D28</f>
        <v>181292766</v>
      </c>
      <c r="E37" s="4"/>
      <c r="F37" s="4">
        <f>F25+F26+F27+F28</f>
        <v>11924242618</v>
      </c>
      <c r="G37" s="4">
        <f>G25+G26+G27+G28</f>
        <v>4835217148</v>
      </c>
      <c r="H37" s="4">
        <f>H25+H26+H27+H28</f>
        <v>5853619863</v>
      </c>
      <c r="I37" s="4">
        <f>I25+I26+I27+I28</f>
        <v>625963427</v>
      </c>
      <c r="J37" s="4">
        <f>J25+J26+J27+J28</f>
        <v>609442180</v>
      </c>
    </row>
    <row r="41" spans="1:10" ht="12.75">
      <c r="A41" s="15" t="s">
        <v>37</v>
      </c>
      <c r="B41" s="16"/>
      <c r="C41" s="16"/>
      <c r="D41" s="16"/>
      <c r="E41" s="17"/>
      <c r="F41" s="16"/>
      <c r="G41" s="16"/>
      <c r="H41" s="16"/>
      <c r="I41" s="16"/>
      <c r="J41" s="16"/>
    </row>
    <row r="42" spans="1:10" ht="12.75">
      <c r="A42" s="2" t="s">
        <v>38</v>
      </c>
      <c r="B42" s="18">
        <f aca="true" t="shared" si="0" ref="B42:D44">B33/B32-1</f>
        <v>0.07080668202039675</v>
      </c>
      <c r="C42" s="18">
        <f t="shared" si="0"/>
        <v>0.39264351512353257</v>
      </c>
      <c r="D42" s="18">
        <f t="shared" si="0"/>
        <v>0.19489996293753653</v>
      </c>
      <c r="E42" s="18"/>
      <c r="F42" s="18">
        <f aca="true" t="shared" si="1" ref="F42:J44">F33/F32-1</f>
        <v>0.061900133635065746</v>
      </c>
      <c r="G42" s="18">
        <f t="shared" si="1"/>
        <v>0.06903929064618808</v>
      </c>
      <c r="H42" s="18">
        <f t="shared" si="1"/>
        <v>0.0701683372119235</v>
      </c>
      <c r="I42" s="18">
        <f t="shared" si="1"/>
        <v>0.03888659543484718</v>
      </c>
      <c r="J42" s="18">
        <f t="shared" si="1"/>
        <v>-0.03613754768511823</v>
      </c>
    </row>
    <row r="43" spans="1:10" ht="12.75">
      <c r="A43" s="2" t="s">
        <v>39</v>
      </c>
      <c r="B43" s="18">
        <f t="shared" si="0"/>
        <v>0.09597415220808703</v>
      </c>
      <c r="C43" s="18">
        <f t="shared" si="0"/>
        <v>-0.30923603719226367</v>
      </c>
      <c r="D43" s="18">
        <f t="shared" si="0"/>
        <v>-0.08612221932774355</v>
      </c>
      <c r="E43" s="18"/>
      <c r="F43" s="18">
        <f t="shared" si="1"/>
        <v>0.0898547587373677</v>
      </c>
      <c r="G43" s="18">
        <f t="shared" si="1"/>
        <v>0.09917186767234432</v>
      </c>
      <c r="H43" s="18">
        <f t="shared" si="1"/>
        <v>0.08872086653675715</v>
      </c>
      <c r="I43" s="18">
        <f t="shared" si="1"/>
        <v>0.09985674909768316</v>
      </c>
      <c r="J43" s="18">
        <f t="shared" si="1"/>
        <v>0.004682630477616412</v>
      </c>
    </row>
    <row r="44" spans="1:10" ht="12.75">
      <c r="A44" s="2" t="s">
        <v>40</v>
      </c>
      <c r="B44" s="18">
        <f t="shared" si="0"/>
        <v>0.08997784450280566</v>
      </c>
      <c r="C44" s="18">
        <f t="shared" si="0"/>
        <v>-0.3219982811039379</v>
      </c>
      <c r="D44" s="18">
        <f t="shared" si="0"/>
        <v>-0.04995979294572794</v>
      </c>
      <c r="E44" s="18"/>
      <c r="F44" s="18">
        <f t="shared" si="1"/>
        <v>0.02809168308994825</v>
      </c>
      <c r="G44" s="18">
        <f t="shared" si="1"/>
        <v>0.08528370809669417</v>
      </c>
      <c r="H44" s="18">
        <f t="shared" si="1"/>
        <v>-0.03772800699230916</v>
      </c>
      <c r="I44" s="18">
        <f t="shared" si="1"/>
        <v>0.15056197034690166</v>
      </c>
      <c r="J44" s="18">
        <f t="shared" si="1"/>
        <v>0.06590137534951701</v>
      </c>
    </row>
    <row r="45" spans="1:10" ht="25.5">
      <c r="A45" s="40" t="s">
        <v>52</v>
      </c>
      <c r="B45" s="19">
        <f>AVERAGE(B42:B44)</f>
        <v>0.08558622624376315</v>
      </c>
      <c r="C45" s="19">
        <f aca="true" t="shared" si="2" ref="C45:J45">AVERAGE(C42:C44)</f>
        <v>-0.079530267724223</v>
      </c>
      <c r="D45" s="19">
        <f t="shared" si="2"/>
        <v>0.019605983554688344</v>
      </c>
      <c r="E45" s="19"/>
      <c r="F45" s="19">
        <f t="shared" si="2"/>
        <v>0.059948858487460566</v>
      </c>
      <c r="G45" s="19">
        <f t="shared" si="2"/>
        <v>0.08449828880507552</v>
      </c>
      <c r="H45" s="19">
        <f t="shared" si="2"/>
        <v>0.04038706558545716</v>
      </c>
      <c r="I45" s="19">
        <f t="shared" si="2"/>
        <v>0.09643510495981067</v>
      </c>
      <c r="J45" s="19">
        <f t="shared" si="2"/>
        <v>0.011482152714005064</v>
      </c>
    </row>
    <row r="46" spans="1:15" s="13" customFormat="1" ht="12.75">
      <c r="A46" s="37"/>
      <c r="B46" s="38"/>
      <c r="C46" s="38"/>
      <c r="D46" s="38"/>
      <c r="E46" s="38"/>
      <c r="F46" s="38"/>
      <c r="G46" s="38"/>
      <c r="H46" s="38"/>
      <c r="I46" s="38"/>
      <c r="J46" s="38"/>
      <c r="O46" s="39"/>
    </row>
    <row r="47" spans="1:10" ht="12.75">
      <c r="A47" s="2" t="s">
        <v>41</v>
      </c>
      <c r="B47" s="18">
        <f>B36/B35-1</f>
        <v>-0.0696138978253753</v>
      </c>
      <c r="C47" s="18">
        <f>C36/C35-1</f>
        <v>-0.18609857860294166</v>
      </c>
      <c r="D47" s="18">
        <f>D36/D35-1</f>
        <v>-0.09785099910960982</v>
      </c>
      <c r="E47" s="18"/>
      <c r="F47" s="18">
        <f>F36/F35-1</f>
        <v>0.13394155298492016</v>
      </c>
      <c r="G47" s="18">
        <f>G36/G35-1</f>
        <v>0.08222416472372185</v>
      </c>
      <c r="H47" s="18">
        <f>H36/H35-1</f>
        <v>0.2162549891268839</v>
      </c>
      <c r="I47" s="18">
        <f>I36/I35-1</f>
        <v>0.05670483660764858</v>
      </c>
      <c r="J47" s="18">
        <f>J36/J35-1</f>
        <v>0.003380187903919696</v>
      </c>
    </row>
    <row r="48" spans="1:10" ht="12.75">
      <c r="A48" s="2" t="s">
        <v>49</v>
      </c>
      <c r="B48" s="18">
        <f>(B37-B36)/B36</f>
        <v>0.06516212327798165</v>
      </c>
      <c r="C48" s="18">
        <f aca="true" t="shared" si="3" ref="C48:J48">(C37-C36)/C36</f>
        <v>0.0946695873824516</v>
      </c>
      <c r="D48" s="18">
        <f t="shared" si="3"/>
        <v>0.071615346971626</v>
      </c>
      <c r="E48" s="30"/>
      <c r="F48" s="18">
        <f t="shared" si="3"/>
        <v>0.11369659708021175</v>
      </c>
      <c r="G48" s="18">
        <f t="shared" si="3"/>
        <v>0.08739166473355403</v>
      </c>
      <c r="H48" s="18">
        <f t="shared" si="3"/>
        <v>0.12815800670248045</v>
      </c>
      <c r="I48" s="18">
        <f t="shared" si="3"/>
        <v>0.10799246758997286</v>
      </c>
      <c r="J48" s="18">
        <f t="shared" si="3"/>
        <v>0.20281683442714724</v>
      </c>
    </row>
    <row r="49" spans="1:10" ht="25.5">
      <c r="A49" s="40" t="s">
        <v>53</v>
      </c>
      <c r="B49" s="19">
        <f>AVERAGE(B46:B48)</f>
        <v>-0.002225887273696825</v>
      </c>
      <c r="C49" s="19">
        <f aca="true" t="shared" si="4" ref="C49:J49">AVERAGE(C46:C48)</f>
        <v>-0.04571449561024503</v>
      </c>
      <c r="D49" s="19">
        <f t="shared" si="4"/>
        <v>-0.013117826068991909</v>
      </c>
      <c r="E49" s="19"/>
      <c r="F49" s="19">
        <f t="shared" si="4"/>
        <v>0.12381907503256595</v>
      </c>
      <c r="G49" s="19">
        <f t="shared" si="4"/>
        <v>0.08480791472863794</v>
      </c>
      <c r="H49" s="19">
        <f t="shared" si="4"/>
        <v>0.17220649791468218</v>
      </c>
      <c r="I49" s="19">
        <f t="shared" si="4"/>
        <v>0.08234865209881072</v>
      </c>
      <c r="J49" s="19">
        <f t="shared" si="4"/>
        <v>0.10309851116553347</v>
      </c>
    </row>
    <row r="51" spans="1:10" ht="25.5">
      <c r="A51" s="40" t="s">
        <v>51</v>
      </c>
      <c r="B51" s="41">
        <f>B49-B45</f>
        <v>-0.08781211351745997</v>
      </c>
      <c r="C51" s="41">
        <f aca="true" t="shared" si="5" ref="C51:J51">C49-C45</f>
        <v>0.033815772113977974</v>
      </c>
      <c r="D51" s="41">
        <f t="shared" si="5"/>
        <v>-0.03272380962368025</v>
      </c>
      <c r="E51" s="41"/>
      <c r="F51" s="41">
        <f t="shared" si="5"/>
        <v>0.06387021654510538</v>
      </c>
      <c r="G51" s="41">
        <f t="shared" si="5"/>
        <v>0.0003096259235624149</v>
      </c>
      <c r="H51" s="41">
        <f t="shared" si="5"/>
        <v>0.13181943232922502</v>
      </c>
      <c r="I51" s="41">
        <f t="shared" si="5"/>
        <v>-0.014086452860999951</v>
      </c>
      <c r="J51" s="41">
        <f t="shared" si="5"/>
        <v>0.0916163584515284</v>
      </c>
    </row>
  </sheetData>
  <printOptions/>
  <pageMargins left="0.75" right="0.75" top="1" bottom="1" header="0.5" footer="0.5"/>
  <pageSetup fitToWidth="2" fitToHeight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1"/>
  <sheetViews>
    <sheetView zoomScale="85" zoomScaleNormal="85" workbookViewId="0" topLeftCell="A1">
      <pane xSplit="1" ySplit="4" topLeftCell="B39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C54" sqref="C54"/>
    </sheetView>
  </sheetViews>
  <sheetFormatPr defaultColWidth="9.140625" defaultRowHeight="12.75"/>
  <cols>
    <col min="1" max="1" width="15.8515625" style="0" customWidth="1"/>
    <col min="2" max="2" width="12.421875" style="0" customWidth="1"/>
    <col min="3" max="3" width="11.28125" style="0" customWidth="1"/>
    <col min="4" max="4" width="12.421875" style="0" customWidth="1"/>
    <col min="5" max="5" width="7.7109375" style="0" customWidth="1"/>
    <col min="6" max="6" width="14.7109375" style="0" customWidth="1"/>
    <col min="7" max="7" width="14.421875" style="0" customWidth="1"/>
    <col min="8" max="8" width="13.8515625" style="0" customWidth="1"/>
    <col min="9" max="9" width="12.421875" style="0" customWidth="1"/>
    <col min="10" max="10" width="12.7109375" style="0" customWidth="1"/>
    <col min="11" max="11" width="4.140625" style="0" customWidth="1"/>
    <col min="12" max="20" width="12.7109375" style="0" customWidth="1"/>
  </cols>
  <sheetData>
    <row r="1" spans="1:5" ht="18">
      <c r="A1" s="1" t="s">
        <v>29</v>
      </c>
      <c r="E1" s="7"/>
    </row>
    <row r="2" spans="1:20" ht="12.75">
      <c r="A2" s="21" t="s">
        <v>50</v>
      </c>
      <c r="B2" s="24" t="s">
        <v>34</v>
      </c>
      <c r="C2" s="23"/>
      <c r="D2" s="23"/>
      <c r="E2" s="23"/>
      <c r="F2" s="23"/>
      <c r="G2" s="23"/>
      <c r="H2" s="23"/>
      <c r="I2" s="23"/>
      <c r="J2" s="23"/>
      <c r="L2" s="24" t="s">
        <v>27</v>
      </c>
      <c r="M2" s="23"/>
      <c r="N2" s="23"/>
      <c r="O2" s="23"/>
      <c r="P2" s="23"/>
      <c r="Q2" s="23"/>
      <c r="R2" s="23"/>
      <c r="S2" s="23"/>
      <c r="T2" s="23"/>
    </row>
    <row r="3" spans="1:22" ht="12.75">
      <c r="A3" s="7" t="s">
        <v>30</v>
      </c>
      <c r="B3" s="2">
        <v>71321</v>
      </c>
      <c r="C3" s="2">
        <v>71329</v>
      </c>
      <c r="D3" s="2">
        <v>7132</v>
      </c>
      <c r="E3" s="2">
        <v>72112</v>
      </c>
      <c r="F3" s="2">
        <v>722</v>
      </c>
      <c r="G3" s="2">
        <v>7221</v>
      </c>
      <c r="H3" s="2">
        <v>7222</v>
      </c>
      <c r="I3" s="2">
        <v>7223</v>
      </c>
      <c r="J3" s="2">
        <v>7224</v>
      </c>
      <c r="K3" s="2"/>
      <c r="L3" s="2">
        <v>71321</v>
      </c>
      <c r="M3" s="2">
        <v>71329</v>
      </c>
      <c r="N3" s="2">
        <v>7132</v>
      </c>
      <c r="O3" s="2">
        <v>72112</v>
      </c>
      <c r="P3" s="2">
        <v>722</v>
      </c>
      <c r="Q3" s="2">
        <v>7221</v>
      </c>
      <c r="R3" s="2">
        <v>7222</v>
      </c>
      <c r="S3" s="2">
        <v>7223</v>
      </c>
      <c r="T3" s="2">
        <v>7224</v>
      </c>
      <c r="V3" s="2"/>
    </row>
    <row r="4" spans="1:22" ht="51">
      <c r="A4" s="5" t="s">
        <v>0</v>
      </c>
      <c r="B4" s="6" t="s">
        <v>21</v>
      </c>
      <c r="C4" s="6" t="s">
        <v>22</v>
      </c>
      <c r="D4" s="6" t="s">
        <v>31</v>
      </c>
      <c r="E4" s="6" t="s">
        <v>23</v>
      </c>
      <c r="F4" s="6" t="s">
        <v>32</v>
      </c>
      <c r="G4" s="6" t="s">
        <v>25</v>
      </c>
      <c r="H4" s="6" t="s">
        <v>26</v>
      </c>
      <c r="I4" s="26" t="s">
        <v>43</v>
      </c>
      <c r="J4" s="26" t="s">
        <v>42</v>
      </c>
      <c r="K4" s="3"/>
      <c r="L4" s="6" t="s">
        <v>21</v>
      </c>
      <c r="M4" s="6" t="s">
        <v>22</v>
      </c>
      <c r="N4" s="6" t="s">
        <v>31</v>
      </c>
      <c r="O4" s="6" t="s">
        <v>23</v>
      </c>
      <c r="P4" s="6" t="s">
        <v>32</v>
      </c>
      <c r="Q4" s="6" t="s">
        <v>25</v>
      </c>
      <c r="R4" s="6" t="s">
        <v>26</v>
      </c>
      <c r="S4" s="6" t="s">
        <v>28</v>
      </c>
      <c r="T4" s="26" t="s">
        <v>42</v>
      </c>
      <c r="V4" s="2"/>
    </row>
    <row r="5" spans="1:22" s="13" customFormat="1" ht="12.75">
      <c r="A5" s="13" t="s">
        <v>1</v>
      </c>
      <c r="B5" s="14">
        <v>4187761</v>
      </c>
      <c r="C5" s="14">
        <v>1022706</v>
      </c>
      <c r="D5" s="14">
        <v>5210467</v>
      </c>
      <c r="E5" s="10">
        <v>0</v>
      </c>
      <c r="F5" s="14">
        <v>1474464458</v>
      </c>
      <c r="G5" s="14">
        <v>672113783</v>
      </c>
      <c r="H5" s="14">
        <v>673441438</v>
      </c>
      <c r="I5" s="14">
        <v>46442767</v>
      </c>
      <c r="J5" s="14">
        <v>82450125</v>
      </c>
      <c r="L5" s="14">
        <v>22</v>
      </c>
      <c r="M5" s="14">
        <v>19</v>
      </c>
      <c r="N5" s="14">
        <v>41</v>
      </c>
      <c r="O5" s="31">
        <v>0</v>
      </c>
      <c r="P5" s="14">
        <v>10127</v>
      </c>
      <c r="Q5" s="14">
        <v>3847</v>
      </c>
      <c r="R5" s="14">
        <v>4773</v>
      </c>
      <c r="S5" s="14">
        <v>400</v>
      </c>
      <c r="T5" s="14">
        <v>1107</v>
      </c>
      <c r="V5" s="22"/>
    </row>
    <row r="6" spans="1:22" s="13" customFormat="1" ht="12.75">
      <c r="A6" s="13" t="s">
        <v>2</v>
      </c>
      <c r="B6" s="14">
        <v>4098448</v>
      </c>
      <c r="C6" s="14">
        <v>904089</v>
      </c>
      <c r="D6" s="14">
        <v>5002537</v>
      </c>
      <c r="E6" s="10">
        <v>0</v>
      </c>
      <c r="F6" s="14">
        <v>1649858894</v>
      </c>
      <c r="G6" s="14">
        <v>739672659</v>
      </c>
      <c r="H6" s="14">
        <v>753642390</v>
      </c>
      <c r="I6" s="14">
        <v>71491453</v>
      </c>
      <c r="J6" s="14">
        <v>85016348</v>
      </c>
      <c r="L6" s="14">
        <v>22</v>
      </c>
      <c r="M6" s="14">
        <v>17</v>
      </c>
      <c r="N6" s="14">
        <v>39</v>
      </c>
      <c r="O6" s="31">
        <v>0</v>
      </c>
      <c r="P6" s="14">
        <v>10404</v>
      </c>
      <c r="Q6" s="14">
        <v>3933</v>
      </c>
      <c r="R6" s="14">
        <v>4896</v>
      </c>
      <c r="S6" s="14">
        <v>481</v>
      </c>
      <c r="T6" s="14">
        <v>1094</v>
      </c>
      <c r="V6" s="22"/>
    </row>
    <row r="7" spans="1:22" s="13" customFormat="1" ht="12.75">
      <c r="A7" s="13" t="s">
        <v>3</v>
      </c>
      <c r="B7" s="14">
        <v>4179442</v>
      </c>
      <c r="C7" s="14">
        <v>881408</v>
      </c>
      <c r="D7" s="14">
        <v>5060850</v>
      </c>
      <c r="E7" s="10">
        <v>0</v>
      </c>
      <c r="F7" s="14">
        <v>1715571733</v>
      </c>
      <c r="G7" s="14">
        <v>779821847</v>
      </c>
      <c r="H7" s="14">
        <v>763451045</v>
      </c>
      <c r="I7" s="14">
        <v>86232851</v>
      </c>
      <c r="J7" s="14">
        <v>86048915</v>
      </c>
      <c r="L7" s="14">
        <v>22</v>
      </c>
      <c r="M7" s="14">
        <v>16</v>
      </c>
      <c r="N7" s="14">
        <v>38</v>
      </c>
      <c r="O7" s="31">
        <v>0</v>
      </c>
      <c r="P7" s="14">
        <v>10595</v>
      </c>
      <c r="Q7" s="14">
        <v>4036</v>
      </c>
      <c r="R7" s="14">
        <v>4970</v>
      </c>
      <c r="S7" s="14">
        <v>498</v>
      </c>
      <c r="T7" s="14">
        <v>1091</v>
      </c>
      <c r="V7" s="22"/>
    </row>
    <row r="8" spans="1:22" s="13" customFormat="1" ht="12.75">
      <c r="A8" s="13" t="s">
        <v>4</v>
      </c>
      <c r="B8" s="14">
        <v>4978926</v>
      </c>
      <c r="C8" s="14">
        <v>893347</v>
      </c>
      <c r="D8" s="14">
        <v>5872273</v>
      </c>
      <c r="E8" s="10" t="s">
        <v>33</v>
      </c>
      <c r="F8" s="14">
        <v>1592055761</v>
      </c>
      <c r="G8" s="14">
        <v>728106745</v>
      </c>
      <c r="H8" s="14">
        <v>714953700</v>
      </c>
      <c r="I8" s="14">
        <v>66630897</v>
      </c>
      <c r="J8" s="14">
        <v>82313113</v>
      </c>
      <c r="L8" s="14">
        <v>22</v>
      </c>
      <c r="M8" s="14">
        <v>20</v>
      </c>
      <c r="N8" s="14">
        <v>42</v>
      </c>
      <c r="O8" s="32" t="s">
        <v>33</v>
      </c>
      <c r="P8" s="14">
        <v>11039</v>
      </c>
      <c r="Q8" s="14">
        <v>4153</v>
      </c>
      <c r="R8" s="14">
        <v>5142</v>
      </c>
      <c r="S8" s="14">
        <v>673</v>
      </c>
      <c r="T8" s="14">
        <v>1071</v>
      </c>
      <c r="V8" s="22"/>
    </row>
    <row r="9" spans="1:22" s="13" customFormat="1" ht="12.75">
      <c r="A9" s="13" t="s">
        <v>6</v>
      </c>
      <c r="B9" s="14">
        <v>4761375</v>
      </c>
      <c r="C9" s="14">
        <v>883273</v>
      </c>
      <c r="D9" s="14">
        <v>5644648</v>
      </c>
      <c r="E9" s="10">
        <v>0</v>
      </c>
      <c r="F9" s="14">
        <v>1534521351</v>
      </c>
      <c r="G9" s="14">
        <v>716775011</v>
      </c>
      <c r="H9" s="14">
        <v>683015014</v>
      </c>
      <c r="I9" s="14">
        <v>54897261</v>
      </c>
      <c r="J9" s="14">
        <v>79817689</v>
      </c>
      <c r="L9" s="14">
        <v>24</v>
      </c>
      <c r="M9" s="14">
        <v>17</v>
      </c>
      <c r="N9" s="14">
        <v>41</v>
      </c>
      <c r="O9" s="31">
        <v>0</v>
      </c>
      <c r="P9" s="14">
        <v>10591</v>
      </c>
      <c r="Q9" s="14">
        <v>4143</v>
      </c>
      <c r="R9" s="14">
        <v>4934</v>
      </c>
      <c r="S9" s="14">
        <v>458</v>
      </c>
      <c r="T9" s="14">
        <v>1056</v>
      </c>
      <c r="V9" s="22"/>
    </row>
    <row r="10" spans="1:22" s="13" customFormat="1" ht="12.75">
      <c r="A10" s="13" t="s">
        <v>5</v>
      </c>
      <c r="B10" s="14">
        <v>4319957</v>
      </c>
      <c r="C10" s="14">
        <v>881938</v>
      </c>
      <c r="D10" s="14">
        <v>5201895</v>
      </c>
      <c r="E10" s="10">
        <v>0</v>
      </c>
      <c r="F10" s="14">
        <v>1694513614</v>
      </c>
      <c r="G10" s="14">
        <v>774153545</v>
      </c>
      <c r="H10" s="14">
        <v>763307766</v>
      </c>
      <c r="I10" s="14">
        <v>76301886</v>
      </c>
      <c r="J10" s="14">
        <v>80697589</v>
      </c>
      <c r="L10" s="14">
        <v>22</v>
      </c>
      <c r="M10" s="14">
        <v>18</v>
      </c>
      <c r="N10" s="14">
        <v>40</v>
      </c>
      <c r="O10" s="31">
        <v>0</v>
      </c>
      <c r="P10" s="14">
        <v>10992</v>
      </c>
      <c r="Q10" s="14">
        <v>4246</v>
      </c>
      <c r="R10" s="14">
        <v>5179</v>
      </c>
      <c r="S10" s="14">
        <v>527</v>
      </c>
      <c r="T10" s="14">
        <v>1040</v>
      </c>
      <c r="V10" s="22"/>
    </row>
    <row r="11" spans="1:22" s="13" customFormat="1" ht="12.75">
      <c r="A11" s="13" t="s">
        <v>7</v>
      </c>
      <c r="B11" s="14">
        <v>4338991</v>
      </c>
      <c r="C11" s="14">
        <v>986049</v>
      </c>
      <c r="D11" s="14">
        <v>5325040</v>
      </c>
      <c r="E11" s="10" t="s">
        <v>33</v>
      </c>
      <c r="F11" s="14">
        <v>1805501871</v>
      </c>
      <c r="G11" s="14">
        <v>840005632</v>
      </c>
      <c r="H11" s="14">
        <v>792888601</v>
      </c>
      <c r="I11" s="14">
        <v>90362506</v>
      </c>
      <c r="J11" s="14">
        <v>82214727</v>
      </c>
      <c r="L11" s="14">
        <v>21</v>
      </c>
      <c r="M11" s="14">
        <v>19</v>
      </c>
      <c r="N11" s="14">
        <v>40</v>
      </c>
      <c r="O11" s="31">
        <v>0</v>
      </c>
      <c r="P11" s="14">
        <v>11169</v>
      </c>
      <c r="Q11" s="14">
        <v>4305</v>
      </c>
      <c r="R11" s="14">
        <v>5267</v>
      </c>
      <c r="S11" s="14">
        <v>559</v>
      </c>
      <c r="T11" s="14">
        <v>1038</v>
      </c>
      <c r="V11" s="22"/>
    </row>
    <row r="12" spans="1:22" s="13" customFormat="1" ht="12.75">
      <c r="A12" s="13" t="s">
        <v>8</v>
      </c>
      <c r="B12" s="14">
        <v>4643874</v>
      </c>
      <c r="C12" s="14">
        <v>1072483</v>
      </c>
      <c r="D12" s="14">
        <v>5716357</v>
      </c>
      <c r="E12" s="10">
        <v>196518</v>
      </c>
      <c r="F12" s="14">
        <v>1695372495</v>
      </c>
      <c r="G12" s="14">
        <v>792168320</v>
      </c>
      <c r="H12" s="14">
        <v>754581720</v>
      </c>
      <c r="I12" s="14">
        <v>67179567</v>
      </c>
      <c r="J12" s="14">
        <v>81436808</v>
      </c>
      <c r="L12" s="14">
        <v>22</v>
      </c>
      <c r="M12" s="14">
        <v>23</v>
      </c>
      <c r="N12" s="14">
        <v>45</v>
      </c>
      <c r="O12" s="32" t="s">
        <v>33</v>
      </c>
      <c r="P12" s="14">
        <v>11602</v>
      </c>
      <c r="Q12" s="14">
        <v>4415</v>
      </c>
      <c r="R12" s="14">
        <v>5395</v>
      </c>
      <c r="S12" s="14">
        <v>730</v>
      </c>
      <c r="T12" s="14">
        <v>1062</v>
      </c>
      <c r="V12" s="22"/>
    </row>
    <row r="13" spans="1:22" s="13" customFormat="1" ht="12.75">
      <c r="A13" s="13" t="s">
        <v>10</v>
      </c>
      <c r="B13" s="14">
        <v>4783738</v>
      </c>
      <c r="C13" s="14">
        <v>1074571</v>
      </c>
      <c r="D13" s="14">
        <v>5858309</v>
      </c>
      <c r="E13" s="10" t="s">
        <v>33</v>
      </c>
      <c r="F13" s="14">
        <v>1656549727</v>
      </c>
      <c r="G13" s="14">
        <v>784209976</v>
      </c>
      <c r="H13" s="14">
        <v>733742687</v>
      </c>
      <c r="I13" s="14">
        <v>58520850</v>
      </c>
      <c r="J13" s="14">
        <v>80052737</v>
      </c>
      <c r="L13" s="14">
        <v>24</v>
      </c>
      <c r="M13" s="14">
        <v>19</v>
      </c>
      <c r="N13" s="14">
        <v>43</v>
      </c>
      <c r="O13" s="32" t="s">
        <v>33</v>
      </c>
      <c r="P13" s="14">
        <v>11088</v>
      </c>
      <c r="Q13" s="14">
        <v>4385</v>
      </c>
      <c r="R13" s="14">
        <v>5186</v>
      </c>
      <c r="S13" s="14">
        <v>476</v>
      </c>
      <c r="T13" s="14">
        <v>1041</v>
      </c>
      <c r="V13" s="22"/>
    </row>
    <row r="14" spans="1:22" s="13" customFormat="1" ht="12.75">
      <c r="A14" s="13" t="s">
        <v>9</v>
      </c>
      <c r="B14" s="14">
        <v>4478163</v>
      </c>
      <c r="C14" s="11">
        <v>979632</v>
      </c>
      <c r="D14" s="14">
        <v>5457795</v>
      </c>
      <c r="E14" s="10" t="s">
        <v>33</v>
      </c>
      <c r="F14" s="14">
        <v>1835498118</v>
      </c>
      <c r="G14" s="14">
        <v>851279651</v>
      </c>
      <c r="H14" s="14">
        <v>822341773</v>
      </c>
      <c r="I14" s="14">
        <v>78908869</v>
      </c>
      <c r="J14" s="14">
        <v>82919937</v>
      </c>
      <c r="L14" s="14">
        <v>27</v>
      </c>
      <c r="M14" s="14">
        <v>17</v>
      </c>
      <c r="N14" s="14">
        <v>44</v>
      </c>
      <c r="O14" s="32" t="s">
        <v>33</v>
      </c>
      <c r="P14" s="14">
        <v>11483</v>
      </c>
      <c r="Q14" s="14">
        <v>4494</v>
      </c>
      <c r="R14" s="14">
        <v>5376</v>
      </c>
      <c r="S14" s="14">
        <v>568</v>
      </c>
      <c r="T14" s="14">
        <v>1045</v>
      </c>
      <c r="V14" s="22"/>
    </row>
    <row r="15" spans="1:22" s="13" customFormat="1" ht="12.75">
      <c r="A15" s="13" t="s">
        <v>11</v>
      </c>
      <c r="B15" s="14">
        <v>4847631</v>
      </c>
      <c r="C15" s="11">
        <v>983108</v>
      </c>
      <c r="D15" s="14">
        <v>5830739</v>
      </c>
      <c r="E15" s="10" t="s">
        <v>33</v>
      </c>
      <c r="F15" s="14">
        <v>1954888851</v>
      </c>
      <c r="G15" s="14">
        <v>928512439</v>
      </c>
      <c r="H15" s="14">
        <v>851353978</v>
      </c>
      <c r="I15" s="14">
        <v>87522172</v>
      </c>
      <c r="J15" s="14">
        <v>87460611</v>
      </c>
      <c r="L15" s="14">
        <v>28</v>
      </c>
      <c r="M15" s="14">
        <v>16</v>
      </c>
      <c r="N15" s="14">
        <v>44</v>
      </c>
      <c r="O15" s="32" t="s">
        <v>33</v>
      </c>
      <c r="P15" s="14">
        <v>11595</v>
      </c>
      <c r="Q15" s="14">
        <v>4534</v>
      </c>
      <c r="R15" s="14">
        <v>5416</v>
      </c>
      <c r="S15" s="14">
        <v>615</v>
      </c>
      <c r="T15" s="14">
        <v>1030</v>
      </c>
      <c r="V15" s="22"/>
    </row>
    <row r="16" spans="1:22" s="13" customFormat="1" ht="12.75">
      <c r="A16" s="13" t="s">
        <v>12</v>
      </c>
      <c r="B16" s="14">
        <v>5301917</v>
      </c>
      <c r="C16" s="11">
        <v>1032393</v>
      </c>
      <c r="D16" s="14">
        <v>6334310</v>
      </c>
      <c r="E16" s="10" t="s">
        <v>33</v>
      </c>
      <c r="F16" s="14">
        <v>1844745361</v>
      </c>
      <c r="G16" s="14">
        <v>873379927</v>
      </c>
      <c r="H16" s="14">
        <v>811198579</v>
      </c>
      <c r="I16" s="14">
        <v>75367584</v>
      </c>
      <c r="J16" s="14">
        <v>84761590</v>
      </c>
      <c r="L16" s="14">
        <v>31</v>
      </c>
      <c r="M16" s="14">
        <v>21</v>
      </c>
      <c r="N16" s="14">
        <v>52</v>
      </c>
      <c r="O16" s="32" t="s">
        <v>33</v>
      </c>
      <c r="P16" s="14">
        <v>12022</v>
      </c>
      <c r="Q16" s="14">
        <v>4623</v>
      </c>
      <c r="R16" s="14">
        <v>5595</v>
      </c>
      <c r="S16" s="14">
        <v>769</v>
      </c>
      <c r="T16" s="14">
        <v>1035</v>
      </c>
      <c r="V16" s="22"/>
    </row>
    <row r="17" spans="1:22" s="13" customFormat="1" ht="12.75">
      <c r="A17" s="13" t="s">
        <v>16</v>
      </c>
      <c r="B17" s="14">
        <v>5406646</v>
      </c>
      <c r="C17" s="11">
        <v>1028999</v>
      </c>
      <c r="D17" s="14">
        <v>6435645</v>
      </c>
      <c r="E17" s="10" t="s">
        <v>33</v>
      </c>
      <c r="F17" s="14">
        <v>1777584859</v>
      </c>
      <c r="G17" s="14">
        <v>841889636</v>
      </c>
      <c r="H17" s="14">
        <v>784977915</v>
      </c>
      <c r="I17" s="14">
        <v>67197447</v>
      </c>
      <c r="J17" s="14">
        <v>83502927</v>
      </c>
      <c r="L17" s="14">
        <v>31</v>
      </c>
      <c r="M17" s="14">
        <v>17</v>
      </c>
      <c r="N17" s="14">
        <v>48</v>
      </c>
      <c r="O17" s="32" t="s">
        <v>33</v>
      </c>
      <c r="P17" s="14">
        <v>11482</v>
      </c>
      <c r="Q17" s="14">
        <v>4604</v>
      </c>
      <c r="R17" s="14">
        <v>5328</v>
      </c>
      <c r="S17" s="14">
        <v>539</v>
      </c>
      <c r="T17" s="14">
        <v>1011</v>
      </c>
      <c r="V17" s="22"/>
    </row>
    <row r="18" spans="1:22" s="13" customFormat="1" ht="12.75">
      <c r="A18" s="13" t="s">
        <v>13</v>
      </c>
      <c r="B18" s="14">
        <v>5246614</v>
      </c>
      <c r="C18" s="11">
        <v>1006010</v>
      </c>
      <c r="D18" s="14">
        <v>6252624</v>
      </c>
      <c r="E18" s="10" t="s">
        <v>33</v>
      </c>
      <c r="F18" s="14">
        <v>1991278522</v>
      </c>
      <c r="G18" s="14">
        <v>938088735</v>
      </c>
      <c r="H18" s="14">
        <v>874493752</v>
      </c>
      <c r="I18" s="14">
        <v>89283447</v>
      </c>
      <c r="J18" s="14">
        <v>89397568</v>
      </c>
      <c r="L18" s="14">
        <v>30</v>
      </c>
      <c r="M18" s="14">
        <v>18</v>
      </c>
      <c r="N18" s="14">
        <v>48</v>
      </c>
      <c r="O18" s="32" t="s">
        <v>33</v>
      </c>
      <c r="P18" s="14">
        <v>11923</v>
      </c>
      <c r="Q18" s="14">
        <v>4744</v>
      </c>
      <c r="R18" s="14">
        <v>5501</v>
      </c>
      <c r="S18" s="14">
        <v>645</v>
      </c>
      <c r="T18" s="14">
        <v>1033</v>
      </c>
      <c r="V18" s="22"/>
    </row>
    <row r="19" spans="1:22" s="13" customFormat="1" ht="12.75">
      <c r="A19" s="13" t="s">
        <v>14</v>
      </c>
      <c r="B19" s="14">
        <v>5090557</v>
      </c>
      <c r="C19" s="11">
        <v>987624</v>
      </c>
      <c r="D19" s="14">
        <v>6078181</v>
      </c>
      <c r="E19" s="10" t="s">
        <v>33</v>
      </c>
      <c r="F19" s="14">
        <v>2087819701</v>
      </c>
      <c r="G19" s="14">
        <v>997614678</v>
      </c>
      <c r="H19" s="14">
        <v>887230129</v>
      </c>
      <c r="I19" s="14">
        <v>110329460</v>
      </c>
      <c r="J19" s="14">
        <v>92590917</v>
      </c>
      <c r="L19" s="14">
        <v>29</v>
      </c>
      <c r="M19" s="14">
        <v>20</v>
      </c>
      <c r="N19" s="14">
        <v>49</v>
      </c>
      <c r="O19" s="32" t="s">
        <v>33</v>
      </c>
      <c r="P19" s="14">
        <v>12021</v>
      </c>
      <c r="Q19" s="14">
        <v>4802</v>
      </c>
      <c r="R19" s="14">
        <v>5528</v>
      </c>
      <c r="S19" s="14">
        <v>666</v>
      </c>
      <c r="T19" s="14">
        <v>1025</v>
      </c>
      <c r="V19" s="22"/>
    </row>
    <row r="20" spans="1:22" s="13" customFormat="1" ht="12.75">
      <c r="A20" s="13" t="s">
        <v>15</v>
      </c>
      <c r="B20" s="14">
        <v>5361026</v>
      </c>
      <c r="C20" s="11">
        <v>1029036</v>
      </c>
      <c r="D20" s="14">
        <v>6390062</v>
      </c>
      <c r="E20" s="10">
        <v>47162</v>
      </c>
      <c r="F20" s="14">
        <v>1976251771</v>
      </c>
      <c r="G20" s="14">
        <v>934316414</v>
      </c>
      <c r="H20" s="14">
        <v>861408326</v>
      </c>
      <c r="I20" s="14">
        <v>89527707</v>
      </c>
      <c r="J20" s="14">
        <v>90958675</v>
      </c>
      <c r="L20" s="14">
        <v>28</v>
      </c>
      <c r="M20" s="14">
        <v>22</v>
      </c>
      <c r="N20" s="14">
        <v>50</v>
      </c>
      <c r="O20" s="31">
        <v>3</v>
      </c>
      <c r="P20" s="14">
        <v>12339</v>
      </c>
      <c r="Q20" s="14">
        <v>4872</v>
      </c>
      <c r="R20" s="14">
        <v>5621</v>
      </c>
      <c r="S20" s="14">
        <v>809</v>
      </c>
      <c r="T20" s="14">
        <v>1037</v>
      </c>
      <c r="V20" s="22"/>
    </row>
    <row r="21" spans="1:22" s="13" customFormat="1" ht="12.75">
      <c r="A21" s="13" t="s">
        <v>20</v>
      </c>
      <c r="B21" s="14">
        <v>5630787</v>
      </c>
      <c r="C21" s="11">
        <v>910254</v>
      </c>
      <c r="D21" s="14">
        <v>6541041</v>
      </c>
      <c r="E21" s="10" t="s">
        <v>33</v>
      </c>
      <c r="F21" s="13">
        <v>1913296640</v>
      </c>
      <c r="G21" s="14">
        <v>916252568</v>
      </c>
      <c r="H21" s="14">
        <v>834745479</v>
      </c>
      <c r="I21" s="14">
        <v>75505752</v>
      </c>
      <c r="J21" s="14">
        <v>86792841</v>
      </c>
      <c r="L21" s="14">
        <v>30</v>
      </c>
      <c r="M21" s="14">
        <v>18</v>
      </c>
      <c r="N21" s="14">
        <v>48</v>
      </c>
      <c r="O21" s="32" t="s">
        <v>33</v>
      </c>
      <c r="P21" s="14">
        <v>11680</v>
      </c>
      <c r="Q21" s="14">
        <v>4847</v>
      </c>
      <c r="R21" s="14">
        <v>5261</v>
      </c>
      <c r="S21" s="14">
        <v>552</v>
      </c>
      <c r="T21" s="14">
        <v>1020</v>
      </c>
      <c r="V21" s="22"/>
    </row>
    <row r="22" spans="1:23" ht="12.75">
      <c r="A22" t="s">
        <v>17</v>
      </c>
      <c r="B22">
        <v>4900739</v>
      </c>
      <c r="C22" s="11">
        <v>898119</v>
      </c>
      <c r="D22">
        <v>5798858</v>
      </c>
      <c r="E22" s="10" t="s">
        <v>33</v>
      </c>
      <c r="F22">
        <v>2107538722</v>
      </c>
      <c r="G22">
        <v>1008032696</v>
      </c>
      <c r="H22">
        <v>911141034</v>
      </c>
      <c r="I22">
        <v>95792527</v>
      </c>
      <c r="J22">
        <v>92572465</v>
      </c>
      <c r="L22">
        <v>29</v>
      </c>
      <c r="M22">
        <v>20</v>
      </c>
      <c r="N22">
        <v>49</v>
      </c>
      <c r="O22" s="33" t="s">
        <v>33</v>
      </c>
      <c r="P22">
        <v>12018</v>
      </c>
      <c r="Q22">
        <v>4965</v>
      </c>
      <c r="R22">
        <v>5389</v>
      </c>
      <c r="S22">
        <v>639</v>
      </c>
      <c r="T22">
        <v>1025</v>
      </c>
      <c r="V22" s="22"/>
      <c r="W22" s="13"/>
    </row>
    <row r="23" spans="1:23" ht="12.75">
      <c r="A23" t="s">
        <v>18</v>
      </c>
      <c r="B23">
        <v>4794051</v>
      </c>
      <c r="C23" s="11">
        <v>849074</v>
      </c>
      <c r="D23">
        <v>5643125</v>
      </c>
      <c r="E23" s="10" t="s">
        <v>33</v>
      </c>
      <c r="F23">
        <v>2228503696</v>
      </c>
      <c r="G23">
        <v>1088970477</v>
      </c>
      <c r="H23">
        <v>931543909</v>
      </c>
      <c r="I23">
        <v>111909125</v>
      </c>
      <c r="J23">
        <v>96080185</v>
      </c>
      <c r="L23">
        <v>28</v>
      </c>
      <c r="M23" s="9">
        <v>18</v>
      </c>
      <c r="N23">
        <v>46</v>
      </c>
      <c r="O23" s="7" t="s">
        <v>33</v>
      </c>
      <c r="P23">
        <v>12082</v>
      </c>
      <c r="Q23">
        <v>5027</v>
      </c>
      <c r="R23">
        <v>5380</v>
      </c>
      <c r="S23">
        <v>648</v>
      </c>
      <c r="T23">
        <v>1027</v>
      </c>
      <c r="V23" s="22"/>
      <c r="W23" s="13"/>
    </row>
    <row r="24" spans="1:20" ht="12.75">
      <c r="A24" t="s">
        <v>19</v>
      </c>
      <c r="B24">
        <v>5558900</v>
      </c>
      <c r="C24" s="11">
        <v>1189020</v>
      </c>
      <c r="D24">
        <v>6747920</v>
      </c>
      <c r="E24" s="7">
        <v>98489</v>
      </c>
      <c r="F24">
        <v>2118571322</v>
      </c>
      <c r="G24">
        <v>1036895342</v>
      </c>
      <c r="H24">
        <v>895068547</v>
      </c>
      <c r="I24">
        <v>92599035</v>
      </c>
      <c r="J24">
        <v>94008398</v>
      </c>
      <c r="L24">
        <v>28</v>
      </c>
      <c r="M24">
        <v>23</v>
      </c>
      <c r="N24">
        <v>51</v>
      </c>
      <c r="O24" s="7">
        <v>3</v>
      </c>
      <c r="P24">
        <v>12538</v>
      </c>
      <c r="Q24">
        <v>5116</v>
      </c>
      <c r="R24">
        <v>5523</v>
      </c>
      <c r="S24">
        <v>850</v>
      </c>
      <c r="T24">
        <v>1049</v>
      </c>
    </row>
    <row r="25" spans="1:20" ht="12.75">
      <c r="A25" s="13" t="s">
        <v>45</v>
      </c>
      <c r="B25" s="11">
        <v>5600455</v>
      </c>
      <c r="C25" s="11">
        <v>1237780</v>
      </c>
      <c r="D25">
        <v>6838235</v>
      </c>
      <c r="E25" s="7" t="s">
        <v>33</v>
      </c>
      <c r="F25">
        <v>2047856611</v>
      </c>
      <c r="G25" s="11">
        <v>1003350349</v>
      </c>
      <c r="H25" s="11">
        <v>866322603</v>
      </c>
      <c r="I25" s="11">
        <v>80329879</v>
      </c>
      <c r="J25" s="11">
        <v>97853780</v>
      </c>
      <c r="L25">
        <v>29</v>
      </c>
      <c r="M25">
        <v>18</v>
      </c>
      <c r="N25">
        <v>47</v>
      </c>
      <c r="O25" s="7" t="s">
        <v>33</v>
      </c>
      <c r="P25">
        <v>11833</v>
      </c>
      <c r="Q25">
        <v>5056</v>
      </c>
      <c r="R25">
        <v>5199</v>
      </c>
      <c r="S25">
        <v>551</v>
      </c>
      <c r="T25">
        <v>1027</v>
      </c>
    </row>
    <row r="26" spans="1:20" ht="12.75">
      <c r="A26" t="s">
        <v>46</v>
      </c>
      <c r="B26" s="11">
        <v>5330553</v>
      </c>
      <c r="C26" s="11">
        <v>1416912</v>
      </c>
      <c r="D26">
        <v>6747465</v>
      </c>
      <c r="E26" s="36" t="s">
        <v>33</v>
      </c>
      <c r="F26">
        <v>2268836889</v>
      </c>
      <c r="G26" s="11">
        <v>1107662142</v>
      </c>
      <c r="H26" s="11">
        <v>941110761</v>
      </c>
      <c r="I26" s="11">
        <v>106964130</v>
      </c>
      <c r="J26" s="11">
        <v>113099856</v>
      </c>
      <c r="L26">
        <v>27</v>
      </c>
      <c r="M26">
        <v>20</v>
      </c>
      <c r="N26">
        <v>47</v>
      </c>
      <c r="O26" s="7" t="s">
        <v>33</v>
      </c>
      <c r="P26">
        <v>12206</v>
      </c>
      <c r="Q26">
        <v>5170</v>
      </c>
      <c r="R26">
        <v>5334</v>
      </c>
      <c r="S26">
        <v>623</v>
      </c>
      <c r="T26">
        <v>1079</v>
      </c>
    </row>
    <row r="27" spans="1:20" ht="12.75">
      <c r="A27" t="s">
        <v>47</v>
      </c>
      <c r="B27">
        <v>5029693</v>
      </c>
      <c r="C27" s="11">
        <v>1574538</v>
      </c>
      <c r="D27">
        <v>6604231</v>
      </c>
      <c r="E27" s="7" t="s">
        <v>33</v>
      </c>
      <c r="F27">
        <v>2397907243</v>
      </c>
      <c r="G27">
        <v>1183156664</v>
      </c>
      <c r="H27">
        <v>962404110</v>
      </c>
      <c r="I27">
        <v>127441263</v>
      </c>
      <c r="J27">
        <v>124905206</v>
      </c>
      <c r="L27">
        <v>26</v>
      </c>
      <c r="M27">
        <v>21</v>
      </c>
      <c r="N27">
        <v>47</v>
      </c>
      <c r="O27" s="7" t="s">
        <v>33</v>
      </c>
      <c r="P27">
        <v>12321</v>
      </c>
      <c r="Q27">
        <v>5224</v>
      </c>
      <c r="R27">
        <v>5364</v>
      </c>
      <c r="S27">
        <v>643</v>
      </c>
      <c r="T27">
        <v>1090</v>
      </c>
    </row>
    <row r="28" spans="1:20" ht="12.75">
      <c r="A28" t="s">
        <v>48</v>
      </c>
      <c r="B28">
        <v>5922543</v>
      </c>
      <c r="C28" s="11">
        <v>1584803</v>
      </c>
      <c r="D28">
        <v>7507346</v>
      </c>
      <c r="E28">
        <v>585201</v>
      </c>
      <c r="F28">
        <v>2234623602</v>
      </c>
      <c r="G28">
        <v>1104089452</v>
      </c>
      <c r="H28">
        <v>911795660</v>
      </c>
      <c r="I28">
        <v>94568858</v>
      </c>
      <c r="J28">
        <v>124169632</v>
      </c>
      <c r="L28">
        <v>28</v>
      </c>
      <c r="M28">
        <v>26</v>
      </c>
      <c r="N28">
        <v>54</v>
      </c>
      <c r="O28" s="7">
        <v>3</v>
      </c>
      <c r="P28">
        <v>12846</v>
      </c>
      <c r="Q28">
        <v>5279</v>
      </c>
      <c r="R28">
        <v>5562</v>
      </c>
      <c r="S28">
        <v>888</v>
      </c>
      <c r="T28">
        <v>1117</v>
      </c>
    </row>
    <row r="29" ht="12.75">
      <c r="O29" s="7"/>
    </row>
    <row r="31" spans="1:10" ht="12.75">
      <c r="A31" s="15" t="s">
        <v>36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>
      <c r="A32" s="2">
        <v>2002</v>
      </c>
      <c r="B32" s="4">
        <f>B5+B6+B7+B8</f>
        <v>17444577</v>
      </c>
      <c r="C32" s="4">
        <f>C5+C6+C7+C8</f>
        <v>3701550</v>
      </c>
      <c r="D32" s="4">
        <f>D5+D6+D7+D8</f>
        <v>21146127</v>
      </c>
      <c r="E32" s="4"/>
      <c r="F32" s="4">
        <f>F5+F6+F7+F8</f>
        <v>6431950846</v>
      </c>
      <c r="G32" s="4">
        <f>G5+G6+G7+G8</f>
        <v>2919715034</v>
      </c>
      <c r="H32" s="4">
        <f>H5+H6+H7+H8</f>
        <v>2905488573</v>
      </c>
      <c r="I32" s="4">
        <f>I5+I6+I7+I8</f>
        <v>270797968</v>
      </c>
      <c r="J32" s="4">
        <f>J5+J6+J7+J8</f>
        <v>335828501</v>
      </c>
    </row>
    <row r="33" spans="1:10" ht="12.75">
      <c r="A33" s="2">
        <v>2003</v>
      </c>
      <c r="B33" s="4">
        <f>B9+B10+B11+B12</f>
        <v>18064197</v>
      </c>
      <c r="C33" s="4">
        <f>C9+C10+C11+C12</f>
        <v>3823743</v>
      </c>
      <c r="D33" s="4">
        <f>D9+D10+D11+D12</f>
        <v>21887940</v>
      </c>
      <c r="E33" s="4"/>
      <c r="F33" s="4">
        <f>F9+F10+F11+F12</f>
        <v>6729909331</v>
      </c>
      <c r="G33" s="4">
        <f>G9+G10+G11+G12</f>
        <v>3123102508</v>
      </c>
      <c r="H33" s="4">
        <f>H9+H10+H11+H12</f>
        <v>2993793101</v>
      </c>
      <c r="I33" s="4">
        <f>I9+I10+I11+I12</f>
        <v>288741220</v>
      </c>
      <c r="J33" s="4">
        <f>J9+J10+J11+J12</f>
        <v>324166813</v>
      </c>
    </row>
    <row r="34" spans="1:10" ht="12.75">
      <c r="A34" s="2">
        <v>2004</v>
      </c>
      <c r="B34" s="4">
        <f>B13+B14+B15+B16</f>
        <v>19411449</v>
      </c>
      <c r="C34" s="4">
        <f>C13+C14+C15+C16</f>
        <v>4069704</v>
      </c>
      <c r="D34" s="4">
        <f>D13+D14+D15+D16</f>
        <v>23481153</v>
      </c>
      <c r="E34" s="4"/>
      <c r="F34" s="4">
        <f>F13+F14+F15+F16</f>
        <v>7291682057</v>
      </c>
      <c r="G34" s="4">
        <f>G13+G14+G15+G16</f>
        <v>3437381993</v>
      </c>
      <c r="H34" s="4">
        <f>H13+H14+H15+H16</f>
        <v>3218637017</v>
      </c>
      <c r="I34" s="4">
        <f>I13+I14+I15+I16</f>
        <v>300319475</v>
      </c>
      <c r="J34" s="4">
        <f>J13+J14+J15+J16</f>
        <v>335194875</v>
      </c>
    </row>
    <row r="35" spans="1:10" ht="12.75">
      <c r="A35" s="2">
        <v>2005</v>
      </c>
      <c r="B35" s="4">
        <f>B17+B18+B19+B20</f>
        <v>21104843</v>
      </c>
      <c r="C35" s="4">
        <f>C17+C18+C19+C20</f>
        <v>4051669</v>
      </c>
      <c r="D35" s="4">
        <f>D17+D18+D19+D20</f>
        <v>25156512</v>
      </c>
      <c r="E35" s="4"/>
      <c r="F35" s="4">
        <f>F17+F18+F19+F20</f>
        <v>7832934853</v>
      </c>
      <c r="G35" s="4">
        <f>G17+G18+G19+G20</f>
        <v>3711909463</v>
      </c>
      <c r="H35" s="4">
        <f>H17+H18+H19+H20</f>
        <v>3408110122</v>
      </c>
      <c r="I35" s="4">
        <f>I17+I18+I19+I20</f>
        <v>356338061</v>
      </c>
      <c r="J35" s="4">
        <f>J17+J18+J19+J20</f>
        <v>356450087</v>
      </c>
    </row>
    <row r="36" spans="1:10" ht="12.75">
      <c r="A36" s="2">
        <v>2006</v>
      </c>
      <c r="B36" s="4">
        <f>B21+B22+B23+B24</f>
        <v>20884477</v>
      </c>
      <c r="C36" s="4">
        <f>C21+C22+C23+C24</f>
        <v>3846467</v>
      </c>
      <c r="D36" s="4">
        <f>D21+D22+D23+D24</f>
        <v>24730944</v>
      </c>
      <c r="E36" s="4"/>
      <c r="F36" s="4">
        <f>F21+F22+F23+F24</f>
        <v>8367910380</v>
      </c>
      <c r="G36" s="4">
        <f>G21+G22+G23+G24</f>
        <v>4050151083</v>
      </c>
      <c r="H36" s="4">
        <f>H21+H22+H23+H24</f>
        <v>3572498969</v>
      </c>
      <c r="I36" s="4">
        <f>I21+I22+I23+I24</f>
        <v>375806439</v>
      </c>
      <c r="J36" s="4">
        <f>J21+J22+J23+J24</f>
        <v>369453889</v>
      </c>
    </row>
    <row r="37" spans="1:10" ht="12.75">
      <c r="A37" s="2">
        <v>2007</v>
      </c>
      <c r="B37" s="4">
        <f>B25+B26+B27+B28</f>
        <v>21883244</v>
      </c>
      <c r="C37" s="4">
        <f>C25+C26+C27+C28</f>
        <v>5814033</v>
      </c>
      <c r="D37" s="4">
        <f>D25+D26+D27+D28</f>
        <v>27697277</v>
      </c>
      <c r="E37" s="4"/>
      <c r="F37" s="4">
        <f>F25+F26+F27+F28</f>
        <v>8949224345</v>
      </c>
      <c r="G37" s="4">
        <f>G25+G26+G27+G28</f>
        <v>4398258607</v>
      </c>
      <c r="H37" s="4">
        <f>H25+H26+H27+H28</f>
        <v>3681633134</v>
      </c>
      <c r="I37" s="4">
        <f>I25+I26+I27+I28</f>
        <v>409304130</v>
      </c>
      <c r="J37" s="4">
        <v>427908417</v>
      </c>
    </row>
    <row r="38" spans="3:10" ht="12.75">
      <c r="C38" s="43"/>
      <c r="D38" s="13"/>
      <c r="E38" s="13"/>
      <c r="F38" s="43"/>
      <c r="J38" s="44">
        <f>J25+J26+J27+J28</f>
        <v>460028474</v>
      </c>
    </row>
    <row r="39" spans="3:6" ht="12.75">
      <c r="C39" s="38"/>
      <c r="D39" s="13"/>
      <c r="E39" s="13"/>
      <c r="F39" s="38"/>
    </row>
    <row r="41" spans="1:10" ht="12.75">
      <c r="A41" s="15" t="s">
        <v>37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.75">
      <c r="A42" s="2" t="s">
        <v>38</v>
      </c>
      <c r="B42" s="18">
        <f aca="true" t="shared" si="0" ref="B42:D44">B33/B32-1</f>
        <v>0.035519347932598144</v>
      </c>
      <c r="C42" s="18">
        <f t="shared" si="0"/>
        <v>0.03301130607448233</v>
      </c>
      <c r="D42" s="18">
        <f t="shared" si="0"/>
        <v>0.035080324638171234</v>
      </c>
      <c r="E42" s="18"/>
      <c r="F42" s="18">
        <f aca="true" t="shared" si="1" ref="F42:J44">F33/F32-1</f>
        <v>0.04632474534305553</v>
      </c>
      <c r="G42" s="18">
        <f t="shared" si="1"/>
        <v>0.06966004272045678</v>
      </c>
      <c r="H42" s="18">
        <f t="shared" si="1"/>
        <v>0.030392316397521713</v>
      </c>
      <c r="I42" s="18">
        <f t="shared" si="1"/>
        <v>0.06626065968116857</v>
      </c>
      <c r="J42" s="18">
        <f t="shared" si="1"/>
        <v>-0.03472512894312085</v>
      </c>
    </row>
    <row r="43" spans="1:10" ht="12.75">
      <c r="A43" s="2" t="s">
        <v>39</v>
      </c>
      <c r="B43" s="18">
        <f t="shared" si="0"/>
        <v>0.07458133898783315</v>
      </c>
      <c r="C43" s="18">
        <f t="shared" si="0"/>
        <v>0.06432466826353123</v>
      </c>
      <c r="D43" s="18">
        <f t="shared" si="0"/>
        <v>0.07278953615552664</v>
      </c>
      <c r="E43" s="18"/>
      <c r="F43" s="18">
        <f t="shared" si="1"/>
        <v>0.08347404078867826</v>
      </c>
      <c r="G43" s="18">
        <f t="shared" si="1"/>
        <v>0.10063053780494102</v>
      </c>
      <c r="H43" s="18">
        <f t="shared" si="1"/>
        <v>0.07510335831988413</v>
      </c>
      <c r="I43" s="18">
        <f t="shared" si="1"/>
        <v>0.040099072103387146</v>
      </c>
      <c r="J43" s="18">
        <f t="shared" si="1"/>
        <v>0.03401971317773356</v>
      </c>
    </row>
    <row r="44" spans="1:10" ht="12.75">
      <c r="A44" s="2" t="s">
        <v>40</v>
      </c>
      <c r="B44" s="18">
        <f t="shared" si="0"/>
        <v>0.0872368672735353</v>
      </c>
      <c r="C44" s="18">
        <f t="shared" si="0"/>
        <v>-0.00443152622402021</v>
      </c>
      <c r="D44" s="18">
        <f t="shared" si="0"/>
        <v>0.07134909431406533</v>
      </c>
      <c r="E44" s="18"/>
      <c r="F44" s="18">
        <f t="shared" si="1"/>
        <v>0.07422879820718431</v>
      </c>
      <c r="G44" s="18">
        <f t="shared" si="1"/>
        <v>0.07986527844710212</v>
      </c>
      <c r="H44" s="18">
        <f t="shared" si="1"/>
        <v>0.05886749701791549</v>
      </c>
      <c r="I44" s="18">
        <f t="shared" si="1"/>
        <v>0.18652998111427843</v>
      </c>
      <c r="J44" s="18">
        <f t="shared" si="1"/>
        <v>0.06341150651542637</v>
      </c>
    </row>
    <row r="45" spans="1:10" ht="25.5">
      <c r="A45" s="42" t="s">
        <v>52</v>
      </c>
      <c r="B45" s="19">
        <f>AVERAGE(B42:B44)</f>
        <v>0.0657791847313222</v>
      </c>
      <c r="C45" s="19">
        <f aca="true" t="shared" si="2" ref="C45:J45">AVERAGE(C42:C44)</f>
        <v>0.030968149371331116</v>
      </c>
      <c r="D45" s="19">
        <f t="shared" si="2"/>
        <v>0.059739651702587736</v>
      </c>
      <c r="E45" s="19"/>
      <c r="F45" s="19">
        <f t="shared" si="2"/>
        <v>0.06800919477963936</v>
      </c>
      <c r="G45" s="19">
        <f t="shared" si="2"/>
        <v>0.08338528632416664</v>
      </c>
      <c r="H45" s="19">
        <f t="shared" si="2"/>
        <v>0.05478772391177378</v>
      </c>
      <c r="I45" s="19">
        <f t="shared" si="2"/>
        <v>0.09762990429961138</v>
      </c>
      <c r="J45" s="19">
        <f t="shared" si="2"/>
        <v>0.020902030250013026</v>
      </c>
    </row>
    <row r="46" spans="1:10" s="13" customFormat="1" ht="12.75">
      <c r="A46" s="37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.75">
      <c r="A47" s="2" t="s">
        <v>41</v>
      </c>
      <c r="B47" s="18">
        <f>B36/B35-1</f>
        <v>-0.010441489661875192</v>
      </c>
      <c r="C47" s="18">
        <f>C36/C35-1</f>
        <v>-0.05064628922056569</v>
      </c>
      <c r="D47" s="18">
        <f>D36/D35-1</f>
        <v>-0.016916812632848277</v>
      </c>
      <c r="E47" s="18"/>
      <c r="F47" s="18">
        <f>F36/F35-1</f>
        <v>0.06829822244661021</v>
      </c>
      <c r="G47" s="18">
        <f>G36/G35-1</f>
        <v>0.0911233486084626</v>
      </c>
      <c r="H47" s="18">
        <f>H36/H35-1</f>
        <v>0.04823460543098035</v>
      </c>
      <c r="I47" s="18">
        <f>I36/I35-1</f>
        <v>0.054634573543352216</v>
      </c>
      <c r="J47" s="18">
        <f>J36/J35-1</f>
        <v>0.03648141064978905</v>
      </c>
    </row>
    <row r="48" spans="1:10" ht="12.75">
      <c r="A48" s="2" t="s">
        <v>49</v>
      </c>
      <c r="B48" s="18">
        <f>(B37-B36)/B36</f>
        <v>0.047823414491059556</v>
      </c>
      <c r="C48" s="18">
        <f aca="true" t="shared" si="3" ref="C48:J48">(C37-C36)/C36</f>
        <v>0.5115255115928461</v>
      </c>
      <c r="D48" s="18">
        <f t="shared" si="3"/>
        <v>0.11994418813936096</v>
      </c>
      <c r="E48" s="18"/>
      <c r="F48" s="18">
        <f t="shared" si="3"/>
        <v>0.06946943007293536</v>
      </c>
      <c r="G48" s="18">
        <f t="shared" si="3"/>
        <v>0.08594926877200645</v>
      </c>
      <c r="H48" s="18">
        <f t="shared" si="3"/>
        <v>0.03054841049556647</v>
      </c>
      <c r="I48" s="18">
        <f t="shared" si="3"/>
        <v>0.08913548977270185</v>
      </c>
      <c r="J48" s="18">
        <f t="shared" si="3"/>
        <v>0.15821873781926815</v>
      </c>
    </row>
    <row r="49" spans="1:10" ht="25.5">
      <c r="A49" s="42" t="s">
        <v>53</v>
      </c>
      <c r="B49" s="19">
        <f>AVERAGE(B46:B48)</f>
        <v>0.018690962414592182</v>
      </c>
      <c r="C49" s="19">
        <f aca="true" t="shared" si="4" ref="C49:J49">AVERAGE(C46:C48)</f>
        <v>0.2304396111861402</v>
      </c>
      <c r="D49" s="19">
        <f t="shared" si="4"/>
        <v>0.05151368775325634</v>
      </c>
      <c r="E49" s="19"/>
      <c r="F49" s="19">
        <f t="shared" si="4"/>
        <v>0.0688838262597728</v>
      </c>
      <c r="G49" s="19">
        <f t="shared" si="4"/>
        <v>0.08853630869023453</v>
      </c>
      <c r="H49" s="19">
        <f t="shared" si="4"/>
        <v>0.03939150796327341</v>
      </c>
      <c r="I49" s="19">
        <f t="shared" si="4"/>
        <v>0.07188503165802704</v>
      </c>
      <c r="J49" s="19">
        <f t="shared" si="4"/>
        <v>0.0973500742345286</v>
      </c>
    </row>
    <row r="51" spans="1:10" ht="25.5">
      <c r="A51" s="40" t="s">
        <v>51</v>
      </c>
      <c r="B51" s="41">
        <f>B49-B45</f>
        <v>-0.047088222316730016</v>
      </c>
      <c r="C51" s="41">
        <f aca="true" t="shared" si="5" ref="C51:J51">C49-C45</f>
        <v>0.1994714618148091</v>
      </c>
      <c r="D51" s="41">
        <f t="shared" si="5"/>
        <v>-0.008225963949331394</v>
      </c>
      <c r="E51" s="41"/>
      <c r="F51" s="41">
        <f t="shared" si="5"/>
        <v>0.0008746314801334337</v>
      </c>
      <c r="G51" s="41">
        <f t="shared" si="5"/>
        <v>0.0051510223660678894</v>
      </c>
      <c r="H51" s="41">
        <f t="shared" si="5"/>
        <v>-0.015396215948500366</v>
      </c>
      <c r="I51" s="41">
        <f t="shared" si="5"/>
        <v>-0.025744872641584343</v>
      </c>
      <c r="J51" s="41">
        <f t="shared" si="5"/>
        <v>0.07644804398451557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Health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</dc:creator>
  <cp:keywords/>
  <dc:description/>
  <cp:lastModifiedBy>mjbrs140</cp:lastModifiedBy>
  <cp:lastPrinted>2008-05-22T17:01:14Z</cp:lastPrinted>
  <dcterms:created xsi:type="dcterms:W3CDTF">2006-08-14T16:01:37Z</dcterms:created>
  <dcterms:modified xsi:type="dcterms:W3CDTF">2009-06-01T22:36:27Z</dcterms:modified>
  <cp:category/>
  <cp:version/>
  <cp:contentType/>
  <cp:contentStatus/>
</cp:coreProperties>
</file>